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2" yWindow="24" windowWidth="18888" windowHeight="7440"/>
  </bookViews>
  <sheets>
    <sheet name="Dane" sheetId="1" r:id="rId1"/>
    <sheet name="Rys.8.21" sheetId="3" r:id="rId2"/>
    <sheet name="Rys.8.20" sheetId="7" r:id="rId3"/>
    <sheet name="Rys.8.22" sheetId="8" r:id="rId4"/>
    <sheet name="Wyniki regresji" sheetId="6" r:id="rId5"/>
    <sheet name="Wykres reszt" sheetId="2" r:id="rId6"/>
    <sheet name="Pomocnicze" sheetId="5" r:id="rId7"/>
  </sheets>
  <calcPr calcId="125725"/>
</workbook>
</file>

<file path=xl/calcChain.xml><?xml version="1.0" encoding="utf-8"?>
<calcChain xmlns="http://schemas.openxmlformats.org/spreadsheetml/2006/main">
  <c r="C2" i="3"/>
  <c r="C3"/>
  <c r="C4"/>
  <c r="C5"/>
  <c r="C6"/>
  <c r="C7"/>
  <c r="C8"/>
  <c r="C9"/>
  <c r="C10"/>
  <c r="C11"/>
  <c r="C12"/>
  <c r="C13"/>
  <c r="C14"/>
  <c r="C15"/>
  <c r="C16"/>
  <c r="C1"/>
  <c r="B2"/>
  <c r="B3"/>
  <c r="B4"/>
  <c r="B5"/>
  <c r="B6"/>
  <c r="B7"/>
  <c r="B8"/>
  <c r="B9"/>
  <c r="B10"/>
  <c r="B11"/>
  <c r="B12"/>
  <c r="B13"/>
  <c r="B14"/>
  <c r="B15"/>
  <c r="B16"/>
  <c r="B1"/>
  <c r="A18"/>
  <c r="A17"/>
</calcChain>
</file>

<file path=xl/sharedStrings.xml><?xml version="1.0" encoding="utf-8"?>
<sst xmlns="http://schemas.openxmlformats.org/spreadsheetml/2006/main" count="95" uniqueCount="56">
  <si>
    <t>Liczba_m</t>
  </si>
  <si>
    <t>Pow.</t>
  </si>
  <si>
    <t>Urbanizacja</t>
  </si>
  <si>
    <t>Odpady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</si>
  <si>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</si>
  <si>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</si>
  <si>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</si>
  <si>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</si>
  <si>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</si>
  <si>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</si>
  <si>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</si>
  <si>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</si>
  <si>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</si>
  <si>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</si>
  <si>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</si>
  <si>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</si>
  <si>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</si>
  <si>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</si>
  <si>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</si>
  <si>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</si>
  <si>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Województwo</t>
  </si>
  <si>
    <t>PODSUMOWANIE - WYJŚCIE</t>
  </si>
  <si>
    <t>Statystyki regresji</t>
  </si>
  <si>
    <t>Wielokrotność R</t>
  </si>
  <si>
    <t>R kwadrat</t>
  </si>
  <si>
    <t>Dopasowany R kwadrat</t>
  </si>
  <si>
    <t>Błąd standardowy</t>
  </si>
  <si>
    <t>Obserwacje</t>
  </si>
  <si>
    <t>ANALIZA WARIANCJI</t>
  </si>
  <si>
    <t>Regresja</t>
  </si>
  <si>
    <t>Resztkowy</t>
  </si>
  <si>
    <t>Razem</t>
  </si>
  <si>
    <t>Przecięcie</t>
  </si>
  <si>
    <t>df</t>
  </si>
  <si>
    <t>SS</t>
  </si>
  <si>
    <t>MS</t>
  </si>
  <si>
    <t>F</t>
  </si>
  <si>
    <t>Istotność F</t>
  </si>
  <si>
    <t>Współczynniki</t>
  </si>
  <si>
    <t>t Stat</t>
  </si>
  <si>
    <t>Wartość-p</t>
  </si>
  <si>
    <t>Dolne 95%</t>
  </si>
  <si>
    <t>Górne 95%</t>
  </si>
  <si>
    <t>Dolne 95.0%</t>
  </si>
  <si>
    <t>Górne 95.0%</t>
  </si>
  <si>
    <t>Zmienna X 1</t>
  </si>
  <si>
    <t>Zmienna X 2</t>
  </si>
  <si>
    <t>SKŁADNIKI RESZTOWE - WYJŚCIE</t>
  </si>
  <si>
    <t>Obserwacja</t>
  </si>
  <si>
    <t>Przewidywane Y</t>
  </si>
  <si>
    <t>Składniki resztowe</t>
  </si>
  <si>
    <t>Std. składniki resztowe</t>
  </si>
  <si>
    <t>PRAWDOPODOBIEŃSTWO - WYJŚCIE</t>
  </si>
  <si>
    <t>Percentyl</t>
  </si>
  <si>
    <t>Y</t>
  </si>
  <si>
    <t>Przewidywane</t>
  </si>
</sst>
</file>

<file path=xl/styles.xml><?xml version="1.0" encoding="utf-8"?>
<styleSheet xmlns="http://schemas.openxmlformats.org/spreadsheetml/2006/main">
  <numFmts count="3">
    <numFmt numFmtId="164" formatCode="0.0000"/>
    <numFmt numFmtId="165" formatCode="0.000"/>
    <numFmt numFmtId="166" formatCode="0.0"/>
  </numFmts>
  <fonts count="7">
    <font>
      <sz val="11"/>
      <color theme="1"/>
      <name val="Czcionka tekstu podstawowego"/>
      <family val="2"/>
      <charset val="238"/>
    </font>
    <font>
      <b/>
      <sz val="11"/>
      <color theme="1"/>
      <name val="FrankfurtGothic"/>
    </font>
    <font>
      <sz val="11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i/>
      <sz val="11"/>
      <color theme="1"/>
      <name val="Czcionka tekstu podstawowego"/>
      <family val="2"/>
      <charset val="238"/>
    </font>
    <font>
      <sz val="8"/>
      <color theme="1"/>
      <name val="Czcionka tekstu podstawowego"/>
      <family val="2"/>
      <charset val="238"/>
    </font>
    <font>
      <i/>
      <sz val="8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3" fontId="3" fillId="0" borderId="2" xfId="0" applyNumberFormat="1" applyFont="1" applyBorder="1" applyAlignment="1">
      <alignment horizontal="right" wrapText="1"/>
    </xf>
    <xf numFmtId="1" fontId="3" fillId="0" borderId="2" xfId="0" applyNumberFormat="1" applyFont="1" applyBorder="1" applyAlignment="1">
      <alignment horizontal="right" wrapText="1"/>
    </xf>
    <xf numFmtId="0" fontId="1" fillId="0" borderId="2" xfId="0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" fillId="2" borderId="2" xfId="0" applyFont="1" applyFill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3" fontId="3" fillId="0" borderId="2" xfId="0" applyNumberFormat="1" applyFont="1" applyBorder="1" applyAlignment="1">
      <alignment horizontal="right" vertical="center" wrapText="1"/>
    </xf>
    <xf numFmtId="1" fontId="3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0" fillId="0" borderId="0" xfId="0" applyFill="1" applyBorder="1" applyAlignment="1"/>
    <xf numFmtId="0" fontId="0" fillId="0" borderId="1" xfId="0" applyFill="1" applyBorder="1" applyAlignment="1"/>
    <xf numFmtId="0" fontId="4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Continuous"/>
    </xf>
    <xf numFmtId="0" fontId="5" fillId="0" borderId="0" xfId="0" applyFont="1" applyFill="1" applyBorder="1" applyAlignment="1"/>
    <xf numFmtId="0" fontId="5" fillId="0" borderId="1" xfId="0" applyFont="1" applyFill="1" applyBorder="1" applyAlignment="1"/>
    <xf numFmtId="164" fontId="5" fillId="0" borderId="0" xfId="0" applyNumberFormat="1" applyFont="1" applyFill="1" applyBorder="1" applyAlignment="1"/>
    <xf numFmtId="164" fontId="5" fillId="0" borderId="1" xfId="0" applyNumberFormat="1" applyFont="1" applyFill="1" applyBorder="1" applyAlignment="1"/>
    <xf numFmtId="165" fontId="5" fillId="0" borderId="0" xfId="0" applyNumberFormat="1" applyFont="1" applyFill="1" applyBorder="1" applyAlignment="1"/>
    <xf numFmtId="165" fontId="5" fillId="0" borderId="1" xfId="0" applyNumberFormat="1" applyFont="1" applyFill="1" applyBorder="1" applyAlignment="1"/>
    <xf numFmtId="166" fontId="5" fillId="0" borderId="0" xfId="0" applyNumberFormat="1" applyFont="1" applyFill="1" applyBorder="1" applyAlignment="1"/>
    <xf numFmtId="0" fontId="6" fillId="0" borderId="3" xfId="0" applyFont="1" applyFill="1" applyBorder="1" applyAlignment="1">
      <alignment horizontal="center"/>
    </xf>
    <xf numFmtId="166" fontId="5" fillId="0" borderId="1" xfId="0" applyNumberFormat="1" applyFont="1" applyFill="1" applyBorder="1" applyAlignment="1"/>
    <xf numFmtId="2" fontId="0" fillId="0" borderId="0" xfId="0" applyNumberFormat="1" applyFill="1" applyBorder="1" applyAlignment="1"/>
    <xf numFmtId="2" fontId="0" fillId="0" borderId="1" xfId="0" applyNumberFormat="1" applyFill="1" applyBorder="1" applyAlignment="1"/>
    <xf numFmtId="2" fontId="0" fillId="0" borderId="0" xfId="0" applyNumberFormat="1"/>
    <xf numFmtId="166" fontId="0" fillId="0" borderId="0" xfId="0" applyNumberFormat="1" applyFill="1" applyBorder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7.279177602799651E-2"/>
          <c:y val="2.8252405949256338E-2"/>
          <c:w val="0.88942344706911647"/>
          <c:h val="0.85505759696704564"/>
        </c:manualLayout>
      </c:layout>
      <c:scatterChart>
        <c:scatterStyle val="lineMarker"/>
        <c:ser>
          <c:idx val="0"/>
          <c:order val="0"/>
          <c:spPr>
            <a:ln w="1905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'Rys.8.21'!$A$1:$A$16</c:f>
              <c:numCache>
                <c:formatCode>0.00</c:formatCode>
                <c:ptCount val="16"/>
                <c:pt idx="0">
                  <c:v>-112.55021859861836</c:v>
                </c:pt>
                <c:pt idx="1">
                  <c:v>-70.053729002185264</c:v>
                </c:pt>
                <c:pt idx="2">
                  <c:v>-47.578625230138186</c:v>
                </c:pt>
                <c:pt idx="3">
                  <c:v>-37.800569913131881</c:v>
                </c:pt>
                <c:pt idx="4">
                  <c:v>-30.079450995381421</c:v>
                </c:pt>
                <c:pt idx="5">
                  <c:v>-25.964424362397381</c:v>
                </c:pt>
                <c:pt idx="6">
                  <c:v>-9.8824140665109894</c:v>
                </c:pt>
                <c:pt idx="7">
                  <c:v>-7.2593165493331071</c:v>
                </c:pt>
                <c:pt idx="8">
                  <c:v>-1.0390554086728798</c:v>
                </c:pt>
                <c:pt idx="9">
                  <c:v>8.279833893439843</c:v>
                </c:pt>
                <c:pt idx="10">
                  <c:v>12.658901940570445</c:v>
                </c:pt>
                <c:pt idx="11">
                  <c:v>14.725364303282106</c:v>
                </c:pt>
                <c:pt idx="12">
                  <c:v>17.376473364575645</c:v>
                </c:pt>
                <c:pt idx="13">
                  <c:v>65.654663643956326</c:v>
                </c:pt>
                <c:pt idx="14">
                  <c:v>88.778237116249556</c:v>
                </c:pt>
                <c:pt idx="15">
                  <c:v>134.73432986429543</c:v>
                </c:pt>
              </c:numCache>
            </c:numRef>
          </c:xVal>
          <c:yVal>
            <c:numRef>
              <c:f>'Rys.8.21'!$B$1:$B$16</c:f>
              <c:numCache>
                <c:formatCode>General</c:formatCode>
                <c:ptCount val="16"/>
                <c:pt idx="0">
                  <c:v>-1.8742570025381784</c:v>
                </c:pt>
                <c:pt idx="1">
                  <c:v>-1.1665787394380893</c:v>
                </c:pt>
                <c:pt idx="2">
                  <c:v>-0.79230918090656488</c:v>
                </c:pt>
                <c:pt idx="3">
                  <c:v>-0.62947885612095211</c:v>
                </c:pt>
                <c:pt idx="4">
                  <c:v>-0.50090192949025214</c:v>
                </c:pt>
                <c:pt idx="5">
                  <c:v>-0.4323759188033558</c:v>
                </c:pt>
                <c:pt idx="6">
                  <c:v>-0.16456817229466827</c:v>
                </c:pt>
                <c:pt idx="7">
                  <c:v>-0.12088670324800124</c:v>
                </c:pt>
                <c:pt idx="8">
                  <c:v>-1.7303003938849808E-2</c:v>
                </c:pt>
                <c:pt idx="9">
                  <c:v>0.13788099968046699</c:v>
                </c:pt>
                <c:pt idx="10">
                  <c:v>0.21080399400352262</c:v>
                </c:pt>
                <c:pt idx="11">
                  <c:v>0.24521602449105351</c:v>
                </c:pt>
                <c:pt idx="12">
                  <c:v>0.28936395938171777</c:v>
                </c:pt>
                <c:pt idx="13">
                  <c:v>1.0933227373179395</c:v>
                </c:pt>
                <c:pt idx="14">
                  <c:v>1.4783910210030293</c:v>
                </c:pt>
                <c:pt idx="15">
                  <c:v>2.2436807709011815</c:v>
                </c:pt>
              </c:numCache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5"/>
            <c:spPr>
              <a:solidFill>
                <a:schemeClr val="bg2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'Rys.8.21'!$A$1:$A$16</c:f>
              <c:numCache>
                <c:formatCode>0.00</c:formatCode>
                <c:ptCount val="16"/>
                <c:pt idx="0">
                  <c:v>-112.55021859861836</c:v>
                </c:pt>
                <c:pt idx="1">
                  <c:v>-70.053729002185264</c:v>
                </c:pt>
                <c:pt idx="2">
                  <c:v>-47.578625230138186</c:v>
                </c:pt>
                <c:pt idx="3">
                  <c:v>-37.800569913131881</c:v>
                </c:pt>
                <c:pt idx="4">
                  <c:v>-30.079450995381421</c:v>
                </c:pt>
                <c:pt idx="5">
                  <c:v>-25.964424362397381</c:v>
                </c:pt>
                <c:pt idx="6">
                  <c:v>-9.8824140665109894</c:v>
                </c:pt>
                <c:pt idx="7">
                  <c:v>-7.2593165493331071</c:v>
                </c:pt>
                <c:pt idx="8">
                  <c:v>-1.0390554086728798</c:v>
                </c:pt>
                <c:pt idx="9">
                  <c:v>8.279833893439843</c:v>
                </c:pt>
                <c:pt idx="10">
                  <c:v>12.658901940570445</c:v>
                </c:pt>
                <c:pt idx="11">
                  <c:v>14.725364303282106</c:v>
                </c:pt>
                <c:pt idx="12">
                  <c:v>17.376473364575645</c:v>
                </c:pt>
                <c:pt idx="13">
                  <c:v>65.654663643956326</c:v>
                </c:pt>
                <c:pt idx="14">
                  <c:v>88.778237116249556</c:v>
                </c:pt>
                <c:pt idx="15">
                  <c:v>134.73432986429543</c:v>
                </c:pt>
              </c:numCache>
            </c:numRef>
          </c:xVal>
          <c:yVal>
            <c:numRef>
              <c:f>'Rys.8.21'!$C$1:$C$16</c:f>
              <c:numCache>
                <c:formatCode>General</c:formatCode>
                <c:ptCount val="16"/>
                <c:pt idx="0">
                  <c:v>-1.7412906000251955</c:v>
                </c:pt>
                <c:pt idx="1">
                  <c:v>-1.2700084150701358</c:v>
                </c:pt>
                <c:pt idx="2">
                  <c:v>-0.98112599616217633</c:v>
                </c:pt>
                <c:pt idx="3">
                  <c:v>-0.7571172975708611</c:v>
                </c:pt>
                <c:pt idx="4">
                  <c:v>-0.56594882193286322</c:v>
                </c:pt>
                <c:pt idx="5">
                  <c:v>-0.39359841579692401</c:v>
                </c:pt>
                <c:pt idx="6">
                  <c:v>-0.23227229348262612</c:v>
                </c:pt>
                <c:pt idx="7">
                  <c:v>-7.6808975769408122E-2</c:v>
                </c:pt>
                <c:pt idx="8">
                  <c:v>7.6808975769408122E-2</c:v>
                </c:pt>
                <c:pt idx="9">
                  <c:v>0.23227229348262579</c:v>
                </c:pt>
                <c:pt idx="10">
                  <c:v>0.39359841579692367</c:v>
                </c:pt>
                <c:pt idx="11">
                  <c:v>0.56594882193286322</c:v>
                </c:pt>
                <c:pt idx="12">
                  <c:v>0.75711729757086088</c:v>
                </c:pt>
                <c:pt idx="13">
                  <c:v>0.98112599616217633</c:v>
                </c:pt>
                <c:pt idx="14">
                  <c:v>1.2700084150701358</c:v>
                </c:pt>
                <c:pt idx="15">
                  <c:v>1.7412906000251933</c:v>
                </c:pt>
              </c:numCache>
            </c:numRef>
          </c:yVal>
        </c:ser>
        <c:axId val="168348288"/>
        <c:axId val="168514688"/>
      </c:scatterChart>
      <c:valAx>
        <c:axId val="168348288"/>
        <c:scaling>
          <c:orientation val="minMax"/>
          <c:max val="150"/>
          <c:min val="-12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Składniki resztowe</a:t>
                </a:r>
              </a:p>
            </c:rich>
          </c:tx>
          <c:layout>
            <c:manualLayout>
              <c:xMode val="edge"/>
              <c:yMode val="edge"/>
              <c:x val="0.51924300087489061"/>
              <c:y val="0.89256926217556143"/>
            </c:manualLayout>
          </c:layout>
        </c:title>
        <c:numFmt formatCode="0" sourceLinked="0"/>
        <c:tickLblPos val="nextTo"/>
        <c:crossAx val="168514688"/>
        <c:crosses val="autoZero"/>
        <c:crossBetween val="midCat"/>
      </c:valAx>
      <c:valAx>
        <c:axId val="168514688"/>
        <c:scaling>
          <c:orientation val="minMax"/>
          <c:max val="2.25"/>
          <c:min val="-2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Oczekiwana normalna</a:t>
                </a:r>
              </a:p>
            </c:rich>
          </c:tx>
          <c:layout>
            <c:manualLayout>
              <c:xMode val="edge"/>
              <c:yMode val="edge"/>
              <c:x val="5.5555555555555558E-3"/>
              <c:y val="0.17272564887722375"/>
            </c:manualLayout>
          </c:layout>
        </c:title>
        <c:numFmt formatCode="General" sourceLinked="1"/>
        <c:tickLblPos val="nextTo"/>
        <c:crossAx val="168348288"/>
        <c:crosses val="autoZero"/>
        <c:crossBetween val="midCat"/>
        <c:majorUnit val="1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0.15347462817147858"/>
          <c:y val="3.2882035578885978E-2"/>
          <c:w val="0.80169903762029782"/>
          <c:h val="0.84579833770778678"/>
        </c:manualLayout>
      </c:layout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star"/>
            <c:size val="7"/>
            <c:spPr>
              <a:ln>
                <a:solidFill>
                  <a:schemeClr val="tx1"/>
                </a:solidFill>
              </a:ln>
            </c:spPr>
          </c:marker>
          <c:xVal>
            <c:numRef>
              <c:f>'Rys.8.20'!$A$1:$A$16</c:f>
              <c:numCache>
                <c:formatCode>General</c:formatCode>
                <c:ptCount val="16"/>
                <c:pt idx="0">
                  <c:v>887.22176288375044</c:v>
                </c:pt>
                <c:pt idx="1">
                  <c:v>545.07945099538142</c:v>
                </c:pt>
                <c:pt idx="2">
                  <c:v>421.57862523013819</c:v>
                </c:pt>
                <c:pt idx="3">
                  <c:v>254.34109805942956</c:v>
                </c:pt>
                <c:pt idx="4">
                  <c:v>721.96442436239738</c:v>
                </c:pt>
                <c:pt idx="5">
                  <c:v>795.05372900218526</c:v>
                </c:pt>
                <c:pt idx="6">
                  <c:v>1534.2656701357046</c:v>
                </c:pt>
                <c:pt idx="7">
                  <c:v>277.25931654933311</c:v>
                </c:pt>
                <c:pt idx="8">
                  <c:v>342.72016610656016</c:v>
                </c:pt>
                <c:pt idx="9">
                  <c:v>263.03905540867288</c:v>
                </c:pt>
                <c:pt idx="10">
                  <c:v>645.62352663542435</c:v>
                </c:pt>
                <c:pt idx="11">
                  <c:v>1500.5502185986184</c:v>
                </c:pt>
                <c:pt idx="12">
                  <c:v>141.34533635604367</c:v>
                </c:pt>
                <c:pt idx="13">
                  <c:v>339.88241406651099</c:v>
                </c:pt>
                <c:pt idx="14">
                  <c:v>902.80056991313188</c:v>
                </c:pt>
                <c:pt idx="15">
                  <c:v>510.27463569671789</c:v>
                </c:pt>
              </c:numCache>
            </c:numRef>
          </c:xVal>
          <c:yVal>
            <c:numRef>
              <c:f>'Rys.8.20'!$B$1:$B$16</c:f>
              <c:numCache>
                <c:formatCode>0.00</c:formatCode>
                <c:ptCount val="16"/>
                <c:pt idx="0">
                  <c:v>88.778237116249556</c:v>
                </c:pt>
                <c:pt idx="1">
                  <c:v>-30.079450995381421</c:v>
                </c:pt>
                <c:pt idx="2">
                  <c:v>-47.578625230138186</c:v>
                </c:pt>
                <c:pt idx="3">
                  <c:v>12.658901940570445</c:v>
                </c:pt>
                <c:pt idx="4">
                  <c:v>-25.964424362397381</c:v>
                </c:pt>
                <c:pt idx="5">
                  <c:v>-70.053729002185264</c:v>
                </c:pt>
                <c:pt idx="6">
                  <c:v>134.73432986429543</c:v>
                </c:pt>
                <c:pt idx="7">
                  <c:v>-7.2593165493331071</c:v>
                </c:pt>
                <c:pt idx="8">
                  <c:v>8.279833893439843</c:v>
                </c:pt>
                <c:pt idx="9">
                  <c:v>-1.0390554086728798</c:v>
                </c:pt>
                <c:pt idx="10">
                  <c:v>17.376473364575645</c:v>
                </c:pt>
                <c:pt idx="11">
                  <c:v>-112.55021859861836</c:v>
                </c:pt>
                <c:pt idx="12">
                  <c:v>65.654663643956326</c:v>
                </c:pt>
                <c:pt idx="13">
                  <c:v>-9.8824140665109894</c:v>
                </c:pt>
                <c:pt idx="14">
                  <c:v>-37.800569913131881</c:v>
                </c:pt>
                <c:pt idx="15">
                  <c:v>14.725364303282106</c:v>
                </c:pt>
              </c:numCache>
            </c:numRef>
          </c:yVal>
        </c:ser>
        <c:axId val="168490496"/>
        <c:axId val="168562688"/>
      </c:scatterChart>
      <c:valAx>
        <c:axId val="1684904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Wartości  przewidywane</a:t>
                </a:r>
                <a:endParaRPr lang="en-US"/>
              </a:p>
            </c:rich>
          </c:tx>
          <c:layout/>
        </c:title>
        <c:numFmt formatCode="General" sourceLinked="1"/>
        <c:tickLblPos val="nextTo"/>
        <c:crossAx val="168562688"/>
        <c:crosses val="autoZero"/>
        <c:crossBetween val="midCat"/>
      </c:valAx>
      <c:valAx>
        <c:axId val="168562688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Składniki resztowe</a:t>
                </a:r>
              </a:p>
            </c:rich>
          </c:tx>
          <c:layout/>
        </c:title>
        <c:numFmt formatCode="0" sourceLinked="0"/>
        <c:tickLblPos val="nextTo"/>
        <c:crossAx val="168490496"/>
        <c:crosses val="autoZero"/>
        <c:crossBetween val="midCat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0.10579761376658908"/>
          <c:y val="4.3848813921956435E-2"/>
          <c:w val="0.80332797308787118"/>
          <c:h val="0.56696645146844793"/>
        </c:manualLayout>
      </c:layout>
      <c:lineChart>
        <c:grouping val="standard"/>
        <c:ser>
          <c:idx val="0"/>
          <c:order val="0"/>
          <c:tx>
            <c:strRef>
              <c:f>'Rys.8.22'!$B$1</c:f>
              <c:strCache>
                <c:ptCount val="1"/>
                <c:pt idx="0">
                  <c:v>Odpady</c:v>
                </c:pt>
              </c:strCache>
            </c:strRef>
          </c:tx>
          <c:spPr>
            <a:ln w="19050"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'Rys.8.22'!$A$2:$A$17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'Rys.8.22'!$B$2:$B$17</c:f>
              <c:numCache>
                <c:formatCode>General</c:formatCode>
                <c:ptCount val="16"/>
                <c:pt idx="0">
                  <c:v>976</c:v>
                </c:pt>
                <c:pt idx="1">
                  <c:v>515</c:v>
                </c:pt>
                <c:pt idx="2">
                  <c:v>374</c:v>
                </c:pt>
                <c:pt idx="3">
                  <c:v>267</c:v>
                </c:pt>
                <c:pt idx="4">
                  <c:v>696</c:v>
                </c:pt>
                <c:pt idx="5">
                  <c:v>725</c:v>
                </c:pt>
                <c:pt idx="6">
                  <c:v>1669</c:v>
                </c:pt>
                <c:pt idx="7">
                  <c:v>270</c:v>
                </c:pt>
                <c:pt idx="8">
                  <c:v>351</c:v>
                </c:pt>
                <c:pt idx="9">
                  <c:v>262</c:v>
                </c:pt>
                <c:pt idx="10">
                  <c:v>663</c:v>
                </c:pt>
                <c:pt idx="11">
                  <c:v>1388</c:v>
                </c:pt>
                <c:pt idx="12">
                  <c:v>207</c:v>
                </c:pt>
                <c:pt idx="13">
                  <c:v>330</c:v>
                </c:pt>
                <c:pt idx="14">
                  <c:v>865</c:v>
                </c:pt>
                <c:pt idx="15">
                  <c:v>525</c:v>
                </c:pt>
              </c:numCache>
            </c:numRef>
          </c:val>
        </c:ser>
        <c:ser>
          <c:idx val="1"/>
          <c:order val="1"/>
          <c:tx>
            <c:strRef>
              <c:f>'Rys.8.22'!$C$1</c:f>
              <c:strCache>
                <c:ptCount val="1"/>
                <c:pt idx="0">
                  <c:v>Przewidywane</c:v>
                </c:pt>
              </c:strCache>
            </c:strRef>
          </c:tx>
          <c:spPr>
            <a:ln w="34925" cmpd="sng">
              <a:solidFill>
                <a:schemeClr val="bg2">
                  <a:lumMod val="50000"/>
                </a:schemeClr>
              </a:solidFill>
              <a:prstDash val="sysDot"/>
            </a:ln>
          </c:spPr>
          <c:marker>
            <c:symbol val="none"/>
          </c:marker>
          <c:cat>
            <c:strRef>
              <c:f>'Rys.8.22'!$A$2:$A$17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'Rys.8.22'!$C$2:$C$17</c:f>
              <c:numCache>
                <c:formatCode>0.00</c:formatCode>
                <c:ptCount val="16"/>
                <c:pt idx="0">
                  <c:v>887.22176288375044</c:v>
                </c:pt>
                <c:pt idx="1">
                  <c:v>545.07945099538142</c:v>
                </c:pt>
                <c:pt idx="2">
                  <c:v>421.57862523013819</c:v>
                </c:pt>
                <c:pt idx="3">
                  <c:v>254.34109805942956</c:v>
                </c:pt>
                <c:pt idx="4">
                  <c:v>721.96442436239738</c:v>
                </c:pt>
                <c:pt idx="5">
                  <c:v>795.05372900218526</c:v>
                </c:pt>
                <c:pt idx="6">
                  <c:v>1534.2656701357046</c:v>
                </c:pt>
                <c:pt idx="7">
                  <c:v>277.25931654933311</c:v>
                </c:pt>
                <c:pt idx="8">
                  <c:v>342.72016610656016</c:v>
                </c:pt>
                <c:pt idx="9">
                  <c:v>263.03905540867288</c:v>
                </c:pt>
                <c:pt idx="10">
                  <c:v>645.62352663542435</c:v>
                </c:pt>
                <c:pt idx="11">
                  <c:v>1500.5502185986184</c:v>
                </c:pt>
                <c:pt idx="12">
                  <c:v>141.34533635604367</c:v>
                </c:pt>
                <c:pt idx="13">
                  <c:v>339.88241406651099</c:v>
                </c:pt>
                <c:pt idx="14">
                  <c:v>902.80056991313188</c:v>
                </c:pt>
                <c:pt idx="15">
                  <c:v>510.27463569671789</c:v>
                </c:pt>
              </c:numCache>
            </c:numRef>
          </c:val>
        </c:ser>
        <c:marker val="1"/>
        <c:axId val="168591744"/>
        <c:axId val="168593280"/>
      </c:lineChart>
      <c:catAx>
        <c:axId val="168591744"/>
        <c:scaling>
          <c:orientation val="minMax"/>
        </c:scaling>
        <c:axPos val="b"/>
        <c:tickLblPos val="nextTo"/>
        <c:crossAx val="168593280"/>
        <c:crosses val="autoZero"/>
        <c:auto val="1"/>
        <c:lblAlgn val="ctr"/>
        <c:lblOffset val="100"/>
      </c:catAx>
      <c:valAx>
        <c:axId val="168593280"/>
        <c:scaling>
          <c:orientation val="minMax"/>
        </c:scaling>
        <c:axPos val="l"/>
        <c:numFmt formatCode="General" sourceLinked="1"/>
        <c:tickLblPos val="nextTo"/>
        <c:crossAx val="1685917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9057636501423225"/>
          <c:y val="5.1893246756477777E-3"/>
          <c:w val="0.28306924882629109"/>
          <c:h val="0.14283501884539321"/>
        </c:manualLayout>
      </c:layout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Zmienna X 1 Rozkład reszt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1665308989895011"/>
          <c:y val="0.15177629311487581"/>
          <c:w val="0.76160617768684535"/>
          <c:h val="0.77009226119462348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Pomocnicze!$B$2:$B$17</c:f>
              <c:numCache>
                <c:formatCode>#,##0</c:formatCode>
                <c:ptCount val="16"/>
                <c:pt idx="0">
                  <c:v>2876627</c:v>
                </c:pt>
                <c:pt idx="1">
                  <c:v>2069083</c:v>
                </c:pt>
                <c:pt idx="2">
                  <c:v>2157202</c:v>
                </c:pt>
                <c:pt idx="3">
                  <c:v>1010047</c:v>
                </c:pt>
                <c:pt idx="4">
                  <c:v>2541832</c:v>
                </c:pt>
                <c:pt idx="5">
                  <c:v>3298270</c:v>
                </c:pt>
                <c:pt idx="6">
                  <c:v>5222167</c:v>
                </c:pt>
                <c:pt idx="7">
                  <c:v>1031097</c:v>
                </c:pt>
                <c:pt idx="8">
                  <c:v>2101732</c:v>
                </c:pt>
                <c:pt idx="9">
                  <c:v>1189731</c:v>
                </c:pt>
                <c:pt idx="10">
                  <c:v>2210099</c:v>
                </c:pt>
                <c:pt idx="11">
                  <c:v>4640725</c:v>
                </c:pt>
                <c:pt idx="12">
                  <c:v>1270120</c:v>
                </c:pt>
                <c:pt idx="13">
                  <c:v>1427118</c:v>
                </c:pt>
                <c:pt idx="14">
                  <c:v>3408281</c:v>
                </c:pt>
                <c:pt idx="15">
                  <c:v>1693198</c:v>
                </c:pt>
              </c:numCache>
            </c:numRef>
          </c:xVal>
          <c:yVal>
            <c:numRef>
              <c:f>'Wyniki regresji'!$C$26:$C$41</c:f>
              <c:numCache>
                <c:formatCode>0.00</c:formatCode>
                <c:ptCount val="16"/>
                <c:pt idx="0">
                  <c:v>88.778237116249556</c:v>
                </c:pt>
                <c:pt idx="1">
                  <c:v>-30.079450995381421</c:v>
                </c:pt>
                <c:pt idx="2">
                  <c:v>-47.578625230138186</c:v>
                </c:pt>
                <c:pt idx="3">
                  <c:v>12.658901940570445</c:v>
                </c:pt>
                <c:pt idx="4">
                  <c:v>-25.964424362397381</c:v>
                </c:pt>
                <c:pt idx="5">
                  <c:v>-70.053729002185264</c:v>
                </c:pt>
                <c:pt idx="6">
                  <c:v>134.73432986429543</c:v>
                </c:pt>
                <c:pt idx="7">
                  <c:v>-7.2593165493331071</c:v>
                </c:pt>
                <c:pt idx="8">
                  <c:v>8.279833893439843</c:v>
                </c:pt>
                <c:pt idx="9">
                  <c:v>-1.0390554086728798</c:v>
                </c:pt>
                <c:pt idx="10">
                  <c:v>17.376473364575645</c:v>
                </c:pt>
                <c:pt idx="11">
                  <c:v>-112.55021859861836</c:v>
                </c:pt>
                <c:pt idx="12">
                  <c:v>65.654663643956326</c:v>
                </c:pt>
                <c:pt idx="13">
                  <c:v>-9.8824140665109894</c:v>
                </c:pt>
                <c:pt idx="14">
                  <c:v>-37.800569913131881</c:v>
                </c:pt>
                <c:pt idx="15">
                  <c:v>14.725364303282106</c:v>
                </c:pt>
              </c:numCache>
            </c:numRef>
          </c:yVal>
        </c:ser>
        <c:axId val="143256576"/>
        <c:axId val="162444800"/>
      </c:scatterChart>
      <c:valAx>
        <c:axId val="1432565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Zmienna X 1</a:t>
                </a:r>
              </a:p>
            </c:rich>
          </c:tx>
          <c:layout/>
        </c:title>
        <c:numFmt formatCode="#,##0" sourceLinked="1"/>
        <c:tickLblPos val="nextTo"/>
        <c:crossAx val="162444800"/>
        <c:crosses val="autoZero"/>
        <c:crossBetween val="midCat"/>
      </c:valAx>
      <c:valAx>
        <c:axId val="16244480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Składniki resztowe</a:t>
                </a:r>
              </a:p>
            </c:rich>
          </c:tx>
          <c:layout/>
        </c:title>
        <c:numFmt formatCode="0.00" sourceLinked="1"/>
        <c:tickLblPos val="nextTo"/>
        <c:crossAx val="143256576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Zmienna X 2 Rozkład reszt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Pomocnicze!$C$2:$C$17</c:f>
              <c:numCache>
                <c:formatCode>General</c:formatCode>
                <c:ptCount val="16"/>
                <c:pt idx="0">
                  <c:v>70.599999999999994</c:v>
                </c:pt>
                <c:pt idx="1">
                  <c:v>61.1</c:v>
                </c:pt>
                <c:pt idx="2">
                  <c:v>46.6</c:v>
                </c:pt>
                <c:pt idx="3">
                  <c:v>63.9</c:v>
                </c:pt>
                <c:pt idx="4">
                  <c:v>64.400000000000006</c:v>
                </c:pt>
                <c:pt idx="5">
                  <c:v>49.4</c:v>
                </c:pt>
                <c:pt idx="6">
                  <c:v>64.7</c:v>
                </c:pt>
                <c:pt idx="7">
                  <c:v>65.5</c:v>
                </c:pt>
                <c:pt idx="8">
                  <c:v>40.6</c:v>
                </c:pt>
                <c:pt idx="9">
                  <c:v>59.5</c:v>
                </c:pt>
                <c:pt idx="10">
                  <c:v>66.7</c:v>
                </c:pt>
                <c:pt idx="11">
                  <c:v>78.400000000000006</c:v>
                </c:pt>
                <c:pt idx="12">
                  <c:v>45.4</c:v>
                </c:pt>
                <c:pt idx="13">
                  <c:v>60</c:v>
                </c:pt>
                <c:pt idx="14">
                  <c:v>56.6</c:v>
                </c:pt>
                <c:pt idx="15">
                  <c:v>68.7</c:v>
                </c:pt>
              </c:numCache>
            </c:numRef>
          </c:xVal>
          <c:yVal>
            <c:numRef>
              <c:f>'Wyniki regresji'!$C$26:$C$41</c:f>
              <c:numCache>
                <c:formatCode>0.00</c:formatCode>
                <c:ptCount val="16"/>
                <c:pt idx="0">
                  <c:v>88.778237116249556</c:v>
                </c:pt>
                <c:pt idx="1">
                  <c:v>-30.079450995381421</c:v>
                </c:pt>
                <c:pt idx="2">
                  <c:v>-47.578625230138186</c:v>
                </c:pt>
                <c:pt idx="3">
                  <c:v>12.658901940570445</c:v>
                </c:pt>
                <c:pt idx="4">
                  <c:v>-25.964424362397381</c:v>
                </c:pt>
                <c:pt idx="5">
                  <c:v>-70.053729002185264</c:v>
                </c:pt>
                <c:pt idx="6">
                  <c:v>134.73432986429543</c:v>
                </c:pt>
                <c:pt idx="7">
                  <c:v>-7.2593165493331071</c:v>
                </c:pt>
                <c:pt idx="8">
                  <c:v>8.279833893439843</c:v>
                </c:pt>
                <c:pt idx="9">
                  <c:v>-1.0390554086728798</c:v>
                </c:pt>
                <c:pt idx="10">
                  <c:v>17.376473364575645</c:v>
                </c:pt>
                <c:pt idx="11">
                  <c:v>-112.55021859861836</c:v>
                </c:pt>
                <c:pt idx="12">
                  <c:v>65.654663643956326</c:v>
                </c:pt>
                <c:pt idx="13">
                  <c:v>-9.8824140665109894</c:v>
                </c:pt>
                <c:pt idx="14">
                  <c:v>-37.800569913131881</c:v>
                </c:pt>
                <c:pt idx="15">
                  <c:v>14.725364303282106</c:v>
                </c:pt>
              </c:numCache>
            </c:numRef>
          </c:yVal>
        </c:ser>
        <c:axId val="162464896"/>
        <c:axId val="162466816"/>
      </c:scatterChart>
      <c:valAx>
        <c:axId val="1624648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Zmienna X 2</a:t>
                </a:r>
              </a:p>
            </c:rich>
          </c:tx>
          <c:layout/>
        </c:title>
        <c:numFmt formatCode="General" sourceLinked="1"/>
        <c:tickLblPos val="nextTo"/>
        <c:crossAx val="162466816"/>
        <c:crosses val="autoZero"/>
        <c:crossBetween val="midCat"/>
      </c:valAx>
      <c:valAx>
        <c:axId val="16246681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Składniki resztowe</a:t>
                </a:r>
              </a:p>
            </c:rich>
          </c:tx>
          <c:layout/>
        </c:title>
        <c:numFmt formatCode="0.00" sourceLinked="1"/>
        <c:tickLblPos val="nextTo"/>
        <c:crossAx val="162464896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Zmienna X 1 Rozkład linii dopasowanej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Y</c:v>
          </c:tx>
          <c:spPr>
            <a:ln w="28575">
              <a:noFill/>
            </a:ln>
          </c:spPr>
          <c:xVal>
            <c:numRef>
              <c:f>Pomocnicze!$B$2:$B$17</c:f>
              <c:numCache>
                <c:formatCode>#,##0</c:formatCode>
                <c:ptCount val="16"/>
                <c:pt idx="0">
                  <c:v>2876627</c:v>
                </c:pt>
                <c:pt idx="1">
                  <c:v>2069083</c:v>
                </c:pt>
                <c:pt idx="2">
                  <c:v>2157202</c:v>
                </c:pt>
                <c:pt idx="3">
                  <c:v>1010047</c:v>
                </c:pt>
                <c:pt idx="4">
                  <c:v>2541832</c:v>
                </c:pt>
                <c:pt idx="5">
                  <c:v>3298270</c:v>
                </c:pt>
                <c:pt idx="6">
                  <c:v>5222167</c:v>
                </c:pt>
                <c:pt idx="7">
                  <c:v>1031097</c:v>
                </c:pt>
                <c:pt idx="8">
                  <c:v>2101732</c:v>
                </c:pt>
                <c:pt idx="9">
                  <c:v>1189731</c:v>
                </c:pt>
                <c:pt idx="10">
                  <c:v>2210099</c:v>
                </c:pt>
                <c:pt idx="11">
                  <c:v>4640725</c:v>
                </c:pt>
                <c:pt idx="12">
                  <c:v>1270120</c:v>
                </c:pt>
                <c:pt idx="13">
                  <c:v>1427118</c:v>
                </c:pt>
                <c:pt idx="14">
                  <c:v>3408281</c:v>
                </c:pt>
                <c:pt idx="15">
                  <c:v>1693198</c:v>
                </c:pt>
              </c:numCache>
            </c:numRef>
          </c:xVal>
          <c:yVal>
            <c:numRef>
              <c:f>Pomocnicze!$D$2:$D$17</c:f>
              <c:numCache>
                <c:formatCode>General</c:formatCode>
                <c:ptCount val="16"/>
                <c:pt idx="0">
                  <c:v>976</c:v>
                </c:pt>
                <c:pt idx="1">
                  <c:v>515</c:v>
                </c:pt>
                <c:pt idx="2">
                  <c:v>374</c:v>
                </c:pt>
                <c:pt idx="3">
                  <c:v>267</c:v>
                </c:pt>
                <c:pt idx="4">
                  <c:v>696</c:v>
                </c:pt>
                <c:pt idx="5">
                  <c:v>725</c:v>
                </c:pt>
                <c:pt idx="6">
                  <c:v>1669</c:v>
                </c:pt>
                <c:pt idx="7">
                  <c:v>270</c:v>
                </c:pt>
                <c:pt idx="8">
                  <c:v>351</c:v>
                </c:pt>
                <c:pt idx="9">
                  <c:v>262</c:v>
                </c:pt>
                <c:pt idx="10">
                  <c:v>663</c:v>
                </c:pt>
                <c:pt idx="11">
                  <c:v>1388</c:v>
                </c:pt>
                <c:pt idx="12">
                  <c:v>207</c:v>
                </c:pt>
                <c:pt idx="13">
                  <c:v>330</c:v>
                </c:pt>
                <c:pt idx="14">
                  <c:v>865</c:v>
                </c:pt>
                <c:pt idx="15">
                  <c:v>525</c:v>
                </c:pt>
              </c:numCache>
            </c:numRef>
          </c:yVal>
        </c:ser>
        <c:ser>
          <c:idx val="1"/>
          <c:order val="1"/>
          <c:tx>
            <c:v>Przewidywane Y</c:v>
          </c:tx>
          <c:spPr>
            <a:ln w="28575">
              <a:noFill/>
            </a:ln>
          </c:spPr>
          <c:xVal>
            <c:numRef>
              <c:f>Pomocnicze!$B$2:$B$17</c:f>
              <c:numCache>
                <c:formatCode>#,##0</c:formatCode>
                <c:ptCount val="16"/>
                <c:pt idx="0">
                  <c:v>2876627</c:v>
                </c:pt>
                <c:pt idx="1">
                  <c:v>2069083</c:v>
                </c:pt>
                <c:pt idx="2">
                  <c:v>2157202</c:v>
                </c:pt>
                <c:pt idx="3">
                  <c:v>1010047</c:v>
                </c:pt>
                <c:pt idx="4">
                  <c:v>2541832</c:v>
                </c:pt>
                <c:pt idx="5">
                  <c:v>3298270</c:v>
                </c:pt>
                <c:pt idx="6">
                  <c:v>5222167</c:v>
                </c:pt>
                <c:pt idx="7">
                  <c:v>1031097</c:v>
                </c:pt>
                <c:pt idx="8">
                  <c:v>2101732</c:v>
                </c:pt>
                <c:pt idx="9">
                  <c:v>1189731</c:v>
                </c:pt>
                <c:pt idx="10">
                  <c:v>2210099</c:v>
                </c:pt>
                <c:pt idx="11">
                  <c:v>4640725</c:v>
                </c:pt>
                <c:pt idx="12">
                  <c:v>1270120</c:v>
                </c:pt>
                <c:pt idx="13">
                  <c:v>1427118</c:v>
                </c:pt>
                <c:pt idx="14">
                  <c:v>3408281</c:v>
                </c:pt>
                <c:pt idx="15">
                  <c:v>1693198</c:v>
                </c:pt>
              </c:numCache>
            </c:numRef>
          </c:xVal>
          <c:yVal>
            <c:numRef>
              <c:f>'Wyniki regresji'!$B$26:$B$41</c:f>
              <c:numCache>
                <c:formatCode>General</c:formatCode>
                <c:ptCount val="16"/>
                <c:pt idx="0">
                  <c:v>887.22176288375044</c:v>
                </c:pt>
                <c:pt idx="1">
                  <c:v>545.07945099538142</c:v>
                </c:pt>
                <c:pt idx="2">
                  <c:v>421.57862523013819</c:v>
                </c:pt>
                <c:pt idx="3">
                  <c:v>254.34109805942956</c:v>
                </c:pt>
                <c:pt idx="4">
                  <c:v>721.96442436239738</c:v>
                </c:pt>
                <c:pt idx="5">
                  <c:v>795.05372900218526</c:v>
                </c:pt>
                <c:pt idx="6">
                  <c:v>1534.2656701357046</c:v>
                </c:pt>
                <c:pt idx="7">
                  <c:v>277.25931654933311</c:v>
                </c:pt>
                <c:pt idx="8">
                  <c:v>342.72016610656016</c:v>
                </c:pt>
                <c:pt idx="9">
                  <c:v>263.03905540867288</c:v>
                </c:pt>
                <c:pt idx="10">
                  <c:v>645.62352663542435</c:v>
                </c:pt>
                <c:pt idx="11">
                  <c:v>1500.5502185986184</c:v>
                </c:pt>
                <c:pt idx="12">
                  <c:v>141.34533635604367</c:v>
                </c:pt>
                <c:pt idx="13">
                  <c:v>339.88241406651099</c:v>
                </c:pt>
                <c:pt idx="14">
                  <c:v>902.80056991313188</c:v>
                </c:pt>
                <c:pt idx="15">
                  <c:v>510.27463569671789</c:v>
                </c:pt>
              </c:numCache>
            </c:numRef>
          </c:yVal>
        </c:ser>
        <c:axId val="162483584"/>
        <c:axId val="162514432"/>
      </c:scatterChart>
      <c:valAx>
        <c:axId val="1624835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Zmienna X 1</a:t>
                </a:r>
              </a:p>
            </c:rich>
          </c:tx>
          <c:layout/>
        </c:title>
        <c:numFmt formatCode="#,##0" sourceLinked="1"/>
        <c:tickLblPos val="nextTo"/>
        <c:crossAx val="162514432"/>
        <c:crosses val="autoZero"/>
        <c:crossBetween val="midCat"/>
      </c:valAx>
      <c:valAx>
        <c:axId val="16251443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Y</a:t>
                </a:r>
              </a:p>
            </c:rich>
          </c:tx>
          <c:layout/>
        </c:title>
        <c:numFmt formatCode="General" sourceLinked="1"/>
        <c:tickLblPos val="nextTo"/>
        <c:crossAx val="16248358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Zmienna X 2 Rozkład linii dopasowanej</a:t>
            </a:r>
          </a:p>
        </c:rich>
      </c:tx>
      <c:layout>
        <c:manualLayout>
          <c:xMode val="edge"/>
          <c:yMode val="edge"/>
          <c:x val="0.39269242623081213"/>
          <c:y val="0"/>
        </c:manualLayout>
      </c:layout>
    </c:title>
    <c:plotArea>
      <c:layout/>
      <c:scatterChart>
        <c:scatterStyle val="lineMarker"/>
        <c:ser>
          <c:idx val="0"/>
          <c:order val="0"/>
          <c:tx>
            <c:v>Y</c:v>
          </c:tx>
          <c:spPr>
            <a:ln w="28575">
              <a:noFill/>
            </a:ln>
          </c:spPr>
          <c:xVal>
            <c:numRef>
              <c:f>Pomocnicze!$C$2:$C$17</c:f>
              <c:numCache>
                <c:formatCode>General</c:formatCode>
                <c:ptCount val="16"/>
                <c:pt idx="0">
                  <c:v>70.599999999999994</c:v>
                </c:pt>
                <c:pt idx="1">
                  <c:v>61.1</c:v>
                </c:pt>
                <c:pt idx="2">
                  <c:v>46.6</c:v>
                </c:pt>
                <c:pt idx="3">
                  <c:v>63.9</c:v>
                </c:pt>
                <c:pt idx="4">
                  <c:v>64.400000000000006</c:v>
                </c:pt>
                <c:pt idx="5">
                  <c:v>49.4</c:v>
                </c:pt>
                <c:pt idx="6">
                  <c:v>64.7</c:v>
                </c:pt>
                <c:pt idx="7">
                  <c:v>65.5</c:v>
                </c:pt>
                <c:pt idx="8">
                  <c:v>40.6</c:v>
                </c:pt>
                <c:pt idx="9">
                  <c:v>59.5</c:v>
                </c:pt>
                <c:pt idx="10">
                  <c:v>66.7</c:v>
                </c:pt>
                <c:pt idx="11">
                  <c:v>78.400000000000006</c:v>
                </c:pt>
                <c:pt idx="12">
                  <c:v>45.4</c:v>
                </c:pt>
                <c:pt idx="13">
                  <c:v>60</c:v>
                </c:pt>
                <c:pt idx="14">
                  <c:v>56.6</c:v>
                </c:pt>
                <c:pt idx="15">
                  <c:v>68.7</c:v>
                </c:pt>
              </c:numCache>
            </c:numRef>
          </c:xVal>
          <c:yVal>
            <c:numRef>
              <c:f>Pomocnicze!$D$2:$D$17</c:f>
              <c:numCache>
                <c:formatCode>General</c:formatCode>
                <c:ptCount val="16"/>
                <c:pt idx="0">
                  <c:v>976</c:v>
                </c:pt>
                <c:pt idx="1">
                  <c:v>515</c:v>
                </c:pt>
                <c:pt idx="2">
                  <c:v>374</c:v>
                </c:pt>
                <c:pt idx="3">
                  <c:v>267</c:v>
                </c:pt>
                <c:pt idx="4">
                  <c:v>696</c:v>
                </c:pt>
                <c:pt idx="5">
                  <c:v>725</c:v>
                </c:pt>
                <c:pt idx="6">
                  <c:v>1669</c:v>
                </c:pt>
                <c:pt idx="7">
                  <c:v>270</c:v>
                </c:pt>
                <c:pt idx="8">
                  <c:v>351</c:v>
                </c:pt>
                <c:pt idx="9">
                  <c:v>262</c:v>
                </c:pt>
                <c:pt idx="10">
                  <c:v>663</c:v>
                </c:pt>
                <c:pt idx="11">
                  <c:v>1388</c:v>
                </c:pt>
                <c:pt idx="12">
                  <c:v>207</c:v>
                </c:pt>
                <c:pt idx="13">
                  <c:v>330</c:v>
                </c:pt>
                <c:pt idx="14">
                  <c:v>865</c:v>
                </c:pt>
                <c:pt idx="15">
                  <c:v>525</c:v>
                </c:pt>
              </c:numCache>
            </c:numRef>
          </c:yVal>
        </c:ser>
        <c:ser>
          <c:idx val="1"/>
          <c:order val="1"/>
          <c:tx>
            <c:v>Przewidywane Y</c:v>
          </c:tx>
          <c:spPr>
            <a:ln w="28575">
              <a:noFill/>
            </a:ln>
          </c:spPr>
          <c:xVal>
            <c:numRef>
              <c:f>Pomocnicze!$C$2:$C$17</c:f>
              <c:numCache>
                <c:formatCode>General</c:formatCode>
                <c:ptCount val="16"/>
                <c:pt idx="0">
                  <c:v>70.599999999999994</c:v>
                </c:pt>
                <c:pt idx="1">
                  <c:v>61.1</c:v>
                </c:pt>
                <c:pt idx="2">
                  <c:v>46.6</c:v>
                </c:pt>
                <c:pt idx="3">
                  <c:v>63.9</c:v>
                </c:pt>
                <c:pt idx="4">
                  <c:v>64.400000000000006</c:v>
                </c:pt>
                <c:pt idx="5">
                  <c:v>49.4</c:v>
                </c:pt>
                <c:pt idx="6">
                  <c:v>64.7</c:v>
                </c:pt>
                <c:pt idx="7">
                  <c:v>65.5</c:v>
                </c:pt>
                <c:pt idx="8">
                  <c:v>40.6</c:v>
                </c:pt>
                <c:pt idx="9">
                  <c:v>59.5</c:v>
                </c:pt>
                <c:pt idx="10">
                  <c:v>66.7</c:v>
                </c:pt>
                <c:pt idx="11">
                  <c:v>78.400000000000006</c:v>
                </c:pt>
                <c:pt idx="12">
                  <c:v>45.4</c:v>
                </c:pt>
                <c:pt idx="13">
                  <c:v>60</c:v>
                </c:pt>
                <c:pt idx="14">
                  <c:v>56.6</c:v>
                </c:pt>
                <c:pt idx="15">
                  <c:v>68.7</c:v>
                </c:pt>
              </c:numCache>
            </c:numRef>
          </c:xVal>
          <c:yVal>
            <c:numRef>
              <c:f>'Wyniki regresji'!$B$26:$B$41</c:f>
              <c:numCache>
                <c:formatCode>General</c:formatCode>
                <c:ptCount val="16"/>
                <c:pt idx="0">
                  <c:v>887.22176288375044</c:v>
                </c:pt>
                <c:pt idx="1">
                  <c:v>545.07945099538142</c:v>
                </c:pt>
                <c:pt idx="2">
                  <c:v>421.57862523013819</c:v>
                </c:pt>
                <c:pt idx="3">
                  <c:v>254.34109805942956</c:v>
                </c:pt>
                <c:pt idx="4">
                  <c:v>721.96442436239738</c:v>
                </c:pt>
                <c:pt idx="5">
                  <c:v>795.05372900218526</c:v>
                </c:pt>
                <c:pt idx="6">
                  <c:v>1534.2656701357046</c:v>
                </c:pt>
                <c:pt idx="7">
                  <c:v>277.25931654933311</c:v>
                </c:pt>
                <c:pt idx="8">
                  <c:v>342.72016610656016</c:v>
                </c:pt>
                <c:pt idx="9">
                  <c:v>263.03905540867288</c:v>
                </c:pt>
                <c:pt idx="10">
                  <c:v>645.62352663542435</c:v>
                </c:pt>
                <c:pt idx="11">
                  <c:v>1500.5502185986184</c:v>
                </c:pt>
                <c:pt idx="12">
                  <c:v>141.34533635604367</c:v>
                </c:pt>
                <c:pt idx="13">
                  <c:v>339.88241406651099</c:v>
                </c:pt>
                <c:pt idx="14">
                  <c:v>902.80056991313188</c:v>
                </c:pt>
                <c:pt idx="15">
                  <c:v>510.27463569671789</c:v>
                </c:pt>
              </c:numCache>
            </c:numRef>
          </c:yVal>
        </c:ser>
        <c:axId val="168368384"/>
        <c:axId val="168374656"/>
      </c:scatterChart>
      <c:valAx>
        <c:axId val="1683683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Zmienna X 2</a:t>
                </a:r>
              </a:p>
            </c:rich>
          </c:tx>
          <c:layout/>
        </c:title>
        <c:numFmt formatCode="General" sourceLinked="1"/>
        <c:tickLblPos val="nextTo"/>
        <c:crossAx val="168374656"/>
        <c:crosses val="autoZero"/>
        <c:crossBetween val="midCat"/>
      </c:valAx>
      <c:valAx>
        <c:axId val="16837465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Y</a:t>
                </a:r>
              </a:p>
            </c:rich>
          </c:tx>
          <c:layout/>
        </c:title>
        <c:numFmt formatCode="General" sourceLinked="1"/>
        <c:tickLblPos val="nextTo"/>
        <c:crossAx val="16836838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Rozkład prawdopodobieństwa normalnego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'Wyniki regresji'!$F$26:$F$41</c:f>
              <c:numCache>
                <c:formatCode>General</c:formatCode>
                <c:ptCount val="16"/>
                <c:pt idx="0">
                  <c:v>3.125</c:v>
                </c:pt>
                <c:pt idx="1">
                  <c:v>9.375</c:v>
                </c:pt>
                <c:pt idx="2">
                  <c:v>15.625</c:v>
                </c:pt>
                <c:pt idx="3">
                  <c:v>21.875</c:v>
                </c:pt>
                <c:pt idx="4">
                  <c:v>28.125</c:v>
                </c:pt>
                <c:pt idx="5">
                  <c:v>34.375</c:v>
                </c:pt>
                <c:pt idx="6">
                  <c:v>40.625</c:v>
                </c:pt>
                <c:pt idx="7">
                  <c:v>46.875</c:v>
                </c:pt>
                <c:pt idx="8">
                  <c:v>53.125</c:v>
                </c:pt>
                <c:pt idx="9">
                  <c:v>59.375</c:v>
                </c:pt>
                <c:pt idx="10">
                  <c:v>65.625</c:v>
                </c:pt>
                <c:pt idx="11">
                  <c:v>71.875</c:v>
                </c:pt>
                <c:pt idx="12">
                  <c:v>78.125</c:v>
                </c:pt>
                <c:pt idx="13">
                  <c:v>84.375</c:v>
                </c:pt>
                <c:pt idx="14">
                  <c:v>90.625</c:v>
                </c:pt>
                <c:pt idx="15">
                  <c:v>96.875</c:v>
                </c:pt>
              </c:numCache>
            </c:numRef>
          </c:xVal>
          <c:yVal>
            <c:numRef>
              <c:f>'Wyniki regresji'!$G$26:$G$41</c:f>
              <c:numCache>
                <c:formatCode>General</c:formatCode>
                <c:ptCount val="16"/>
                <c:pt idx="0">
                  <c:v>207</c:v>
                </c:pt>
                <c:pt idx="1">
                  <c:v>262</c:v>
                </c:pt>
                <c:pt idx="2">
                  <c:v>267</c:v>
                </c:pt>
                <c:pt idx="3">
                  <c:v>270</c:v>
                </c:pt>
                <c:pt idx="4">
                  <c:v>330</c:v>
                </c:pt>
                <c:pt idx="5">
                  <c:v>351</c:v>
                </c:pt>
                <c:pt idx="6">
                  <c:v>374</c:v>
                </c:pt>
                <c:pt idx="7">
                  <c:v>515</c:v>
                </c:pt>
                <c:pt idx="8">
                  <c:v>525</c:v>
                </c:pt>
                <c:pt idx="9">
                  <c:v>663</c:v>
                </c:pt>
                <c:pt idx="10">
                  <c:v>696</c:v>
                </c:pt>
                <c:pt idx="11">
                  <c:v>725</c:v>
                </c:pt>
                <c:pt idx="12">
                  <c:v>865</c:v>
                </c:pt>
                <c:pt idx="13">
                  <c:v>976</c:v>
                </c:pt>
                <c:pt idx="14">
                  <c:v>1388</c:v>
                </c:pt>
                <c:pt idx="15">
                  <c:v>1669</c:v>
                </c:pt>
              </c:numCache>
            </c:numRef>
          </c:yVal>
        </c:ser>
        <c:axId val="168407424"/>
        <c:axId val="168409344"/>
      </c:scatterChart>
      <c:valAx>
        <c:axId val="1684074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Percentyl próbki</a:t>
                </a:r>
              </a:p>
            </c:rich>
          </c:tx>
          <c:layout/>
        </c:title>
        <c:numFmt formatCode="General" sourceLinked="1"/>
        <c:tickLblPos val="nextTo"/>
        <c:crossAx val="168409344"/>
        <c:crosses val="autoZero"/>
        <c:crossBetween val="midCat"/>
      </c:valAx>
      <c:valAx>
        <c:axId val="168409344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Y</a:t>
                </a:r>
              </a:p>
            </c:rich>
          </c:tx>
          <c:layout/>
        </c:title>
        <c:numFmt formatCode="General" sourceLinked="1"/>
        <c:tickLblPos val="nextTo"/>
        <c:crossAx val="168407424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star"/>
            <c:size val="7"/>
            <c:spPr>
              <a:ln>
                <a:solidFill>
                  <a:schemeClr val="tx1"/>
                </a:solidFill>
              </a:ln>
            </c:spPr>
          </c:marker>
          <c:xVal>
            <c:numRef>
              <c:f>'Wykres reszt'!$A$1:$A$16</c:f>
              <c:numCache>
                <c:formatCode>General</c:formatCode>
                <c:ptCount val="1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</c:numCache>
            </c:numRef>
          </c:xVal>
          <c:yVal>
            <c:numRef>
              <c:f>'Wykres reszt'!$B$1:$B$16</c:f>
              <c:numCache>
                <c:formatCode>0.00</c:formatCode>
                <c:ptCount val="16"/>
                <c:pt idx="0">
                  <c:v>88.778237116249556</c:v>
                </c:pt>
                <c:pt idx="1">
                  <c:v>-30.079450995381421</c:v>
                </c:pt>
                <c:pt idx="2">
                  <c:v>-47.578625230138186</c:v>
                </c:pt>
                <c:pt idx="3">
                  <c:v>12.658901940570445</c:v>
                </c:pt>
                <c:pt idx="4">
                  <c:v>-25.964424362397381</c:v>
                </c:pt>
                <c:pt idx="5">
                  <c:v>-70.053729002185264</c:v>
                </c:pt>
                <c:pt idx="6">
                  <c:v>134.73432986429543</c:v>
                </c:pt>
                <c:pt idx="7">
                  <c:v>-7.2593165493331071</c:v>
                </c:pt>
                <c:pt idx="8">
                  <c:v>8.279833893439843</c:v>
                </c:pt>
                <c:pt idx="9">
                  <c:v>-1.0390554086728798</c:v>
                </c:pt>
                <c:pt idx="10">
                  <c:v>17.376473364575645</c:v>
                </c:pt>
                <c:pt idx="11">
                  <c:v>-112.55021859861836</c:v>
                </c:pt>
                <c:pt idx="12">
                  <c:v>65.654663643956326</c:v>
                </c:pt>
                <c:pt idx="13">
                  <c:v>-9.8824140665109894</c:v>
                </c:pt>
                <c:pt idx="14">
                  <c:v>-37.800569913131881</c:v>
                </c:pt>
                <c:pt idx="15">
                  <c:v>14.725364303282106</c:v>
                </c:pt>
              </c:numCache>
            </c:numRef>
          </c:yVal>
        </c:ser>
        <c:axId val="168554496"/>
        <c:axId val="168556800"/>
      </c:scatterChart>
      <c:valAx>
        <c:axId val="1685544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Obserwacje</a:t>
                </a:r>
              </a:p>
            </c:rich>
          </c:tx>
          <c:layout/>
        </c:title>
        <c:numFmt formatCode="General" sourceLinked="1"/>
        <c:tickLblPos val="nextTo"/>
        <c:crossAx val="168556800"/>
        <c:crosses val="autoZero"/>
        <c:crossBetween val="midCat"/>
      </c:valAx>
      <c:valAx>
        <c:axId val="168556800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Składniki resztowe</a:t>
                </a:r>
              </a:p>
            </c:rich>
          </c:tx>
          <c:layout/>
        </c:title>
        <c:numFmt formatCode="0" sourceLinked="0"/>
        <c:tickLblPos val="nextTo"/>
        <c:crossAx val="168554496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5" Type="http://schemas.openxmlformats.org/officeDocument/2006/relationships/chart" Target="../charts/chart8.xml"/><Relationship Id="rId4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365760</xdr:colOff>
      <xdr:row>5</xdr:row>
      <xdr:rowOff>45720</xdr:rowOff>
    </xdr:from>
    <xdr:to>
      <xdr:col>12</xdr:col>
      <xdr:colOff>243840</xdr:colOff>
      <xdr:row>20</xdr:row>
      <xdr:rowOff>152400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365760</xdr:colOff>
      <xdr:row>5</xdr:row>
      <xdr:rowOff>45720</xdr:rowOff>
    </xdr:from>
    <xdr:to>
      <xdr:col>12</xdr:col>
      <xdr:colOff>243840</xdr:colOff>
      <xdr:row>20</xdr:row>
      <xdr:rowOff>152400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91440</xdr:colOff>
      <xdr:row>0</xdr:row>
      <xdr:rowOff>152400</xdr:rowOff>
    </xdr:from>
    <xdr:to>
      <xdr:col>11</xdr:col>
      <xdr:colOff>640080</xdr:colOff>
      <xdr:row>16</xdr:row>
      <xdr:rowOff>76200</xdr:rowOff>
    </xdr:to>
    <xdr:graphicFrame macro="">
      <xdr:nvGraphicFramePr>
        <xdr:cNvPr id="9" name="Wykres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457201</xdr:colOff>
      <xdr:row>0</xdr:row>
      <xdr:rowOff>137160</xdr:rowOff>
    </xdr:from>
    <xdr:to>
      <xdr:col>17</xdr:col>
      <xdr:colOff>358140</xdr:colOff>
      <xdr:row>21</xdr:row>
      <xdr:rowOff>160020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601981</xdr:colOff>
      <xdr:row>1</xdr:row>
      <xdr:rowOff>7620</xdr:rowOff>
    </xdr:from>
    <xdr:to>
      <xdr:col>13</xdr:col>
      <xdr:colOff>601980</xdr:colOff>
      <xdr:row>11</xdr:row>
      <xdr:rowOff>0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533400</xdr:colOff>
      <xdr:row>0</xdr:row>
      <xdr:rowOff>15241</xdr:rowOff>
    </xdr:from>
    <xdr:to>
      <xdr:col>20</xdr:col>
      <xdr:colOff>533399</xdr:colOff>
      <xdr:row>10</xdr:row>
      <xdr:rowOff>15240</xdr:rowOff>
    </xdr:to>
    <xdr:graphicFrame macro="">
      <xdr:nvGraphicFramePr>
        <xdr:cNvPr id="4" name="Wykres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228600</xdr:colOff>
      <xdr:row>11</xdr:row>
      <xdr:rowOff>30480</xdr:rowOff>
    </xdr:from>
    <xdr:to>
      <xdr:col>8</xdr:col>
      <xdr:colOff>533400</xdr:colOff>
      <xdr:row>26</xdr:row>
      <xdr:rowOff>152400</xdr:rowOff>
    </xdr:to>
    <xdr:graphicFrame macro="">
      <xdr:nvGraphicFramePr>
        <xdr:cNvPr id="5" name="Wykres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411481</xdr:colOff>
      <xdr:row>9</xdr:row>
      <xdr:rowOff>38098</xdr:rowOff>
    </xdr:from>
    <xdr:to>
      <xdr:col>15</xdr:col>
      <xdr:colOff>441960</xdr:colOff>
      <xdr:row>26</xdr:row>
      <xdr:rowOff>15239</xdr:rowOff>
    </xdr:to>
    <xdr:graphicFrame macro="">
      <xdr:nvGraphicFramePr>
        <xdr:cNvPr id="6" name="Wykres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365760</xdr:colOff>
      <xdr:row>5</xdr:row>
      <xdr:rowOff>45720</xdr:rowOff>
    </xdr:from>
    <xdr:to>
      <xdr:col>12</xdr:col>
      <xdr:colOff>243840</xdr:colOff>
      <xdr:row>20</xdr:row>
      <xdr:rowOff>152400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7"/>
  <sheetViews>
    <sheetView tabSelected="1" workbookViewId="0">
      <selection activeCell="E1" sqref="E1:E17"/>
    </sheetView>
  </sheetViews>
  <sheetFormatPr defaultRowHeight="13.8"/>
  <cols>
    <col min="1" max="1" width="18" customWidth="1"/>
    <col min="2" max="2" width="10.796875" customWidth="1"/>
    <col min="3" max="3" width="11" customWidth="1"/>
    <col min="4" max="4" width="11.296875" customWidth="1"/>
  </cols>
  <sheetData>
    <row r="1" spans="1:5">
      <c r="A1" s="3" t="s">
        <v>20</v>
      </c>
      <c r="B1" s="6" t="s">
        <v>0</v>
      </c>
      <c r="C1" s="6" t="s">
        <v>1</v>
      </c>
      <c r="D1" s="6" t="s">
        <v>2</v>
      </c>
      <c r="E1" s="6" t="s">
        <v>3</v>
      </c>
    </row>
    <row r="2" spans="1:5">
      <c r="A2" s="4" t="s">
        <v>4</v>
      </c>
      <c r="B2" s="1">
        <v>2876627</v>
      </c>
      <c r="C2" s="2">
        <v>19947</v>
      </c>
      <c r="D2" s="4">
        <v>70.599999999999994</v>
      </c>
      <c r="E2" s="4">
        <v>976</v>
      </c>
    </row>
    <row r="3" spans="1:5">
      <c r="A3" s="4" t="s">
        <v>5</v>
      </c>
      <c r="B3" s="8">
        <v>2069083</v>
      </c>
      <c r="C3" s="9">
        <v>17971</v>
      </c>
      <c r="D3" s="10">
        <v>61.1</v>
      </c>
      <c r="E3" s="10">
        <v>515</v>
      </c>
    </row>
    <row r="4" spans="1:5">
      <c r="A4" s="4" t="s">
        <v>6</v>
      </c>
      <c r="B4" s="1">
        <v>2157202</v>
      </c>
      <c r="C4" s="2">
        <v>25122</v>
      </c>
      <c r="D4" s="4">
        <v>46.6</v>
      </c>
      <c r="E4" s="4">
        <v>374</v>
      </c>
    </row>
    <row r="5" spans="1:5">
      <c r="A5" s="4" t="s">
        <v>7</v>
      </c>
      <c r="B5" s="1">
        <v>1010047</v>
      </c>
      <c r="C5" s="2">
        <v>13988</v>
      </c>
      <c r="D5" s="4">
        <v>63.9</v>
      </c>
      <c r="E5" s="4">
        <v>267</v>
      </c>
    </row>
    <row r="6" spans="1:5">
      <c r="A6" s="4" t="s">
        <v>8</v>
      </c>
      <c r="B6" s="1">
        <v>2541832</v>
      </c>
      <c r="C6" s="2">
        <v>18219</v>
      </c>
      <c r="D6" s="4">
        <v>64.400000000000006</v>
      </c>
      <c r="E6" s="4">
        <v>696</v>
      </c>
    </row>
    <row r="7" spans="1:5">
      <c r="A7" s="4" t="s">
        <v>9</v>
      </c>
      <c r="B7" s="1">
        <v>3298270</v>
      </c>
      <c r="C7" s="2">
        <v>15183</v>
      </c>
      <c r="D7" s="4">
        <v>49.4</v>
      </c>
      <c r="E7" s="4">
        <v>725</v>
      </c>
    </row>
    <row r="8" spans="1:5">
      <c r="A8" s="4" t="s">
        <v>10</v>
      </c>
      <c r="B8" s="1">
        <v>5222167</v>
      </c>
      <c r="C8" s="2">
        <v>35558</v>
      </c>
      <c r="D8" s="4">
        <v>64.7</v>
      </c>
      <c r="E8" s="4">
        <v>1669</v>
      </c>
    </row>
    <row r="9" spans="1:5">
      <c r="A9" s="5" t="s">
        <v>11</v>
      </c>
      <c r="B9" s="1">
        <v>1031097</v>
      </c>
      <c r="C9" s="2">
        <v>9412</v>
      </c>
      <c r="D9" s="5">
        <v>65.5</v>
      </c>
      <c r="E9" s="5">
        <v>270</v>
      </c>
    </row>
    <row r="10" spans="1:5">
      <c r="A10" s="5" t="s">
        <v>12</v>
      </c>
      <c r="B10" s="1">
        <v>2101732</v>
      </c>
      <c r="C10" s="2">
        <v>17846</v>
      </c>
      <c r="D10" s="5">
        <v>40.6</v>
      </c>
      <c r="E10" s="5">
        <v>351</v>
      </c>
    </row>
    <row r="11" spans="1:5">
      <c r="A11" s="5" t="s">
        <v>13</v>
      </c>
      <c r="B11" s="1">
        <v>1189731</v>
      </c>
      <c r="C11" s="2">
        <v>20187</v>
      </c>
      <c r="D11" s="5">
        <v>59.5</v>
      </c>
      <c r="E11" s="5">
        <v>262</v>
      </c>
    </row>
    <row r="12" spans="1:5">
      <c r="A12" s="5" t="s">
        <v>14</v>
      </c>
      <c r="B12" s="1">
        <v>2210099</v>
      </c>
      <c r="C12" s="2">
        <v>18310</v>
      </c>
      <c r="D12" s="5">
        <v>66.7</v>
      </c>
      <c r="E12" s="5">
        <v>663</v>
      </c>
    </row>
    <row r="13" spans="1:5">
      <c r="A13" s="5" t="s">
        <v>15</v>
      </c>
      <c r="B13" s="1">
        <v>4640725</v>
      </c>
      <c r="C13" s="2">
        <v>12333</v>
      </c>
      <c r="D13" s="5">
        <v>78.400000000000006</v>
      </c>
      <c r="E13" s="5">
        <v>1388</v>
      </c>
    </row>
    <row r="14" spans="1:5">
      <c r="A14" s="5" t="s">
        <v>16</v>
      </c>
      <c r="B14" s="1">
        <v>1270120</v>
      </c>
      <c r="C14" s="2">
        <v>11711</v>
      </c>
      <c r="D14" s="5">
        <v>45.4</v>
      </c>
      <c r="E14" s="5">
        <v>207</v>
      </c>
    </row>
    <row r="15" spans="1:5">
      <c r="A15" s="7" t="s">
        <v>17</v>
      </c>
      <c r="B15" s="8">
        <v>1427118</v>
      </c>
      <c r="C15" s="9">
        <v>24173</v>
      </c>
      <c r="D15" s="7">
        <v>60</v>
      </c>
      <c r="E15" s="7">
        <v>330</v>
      </c>
    </row>
    <row r="16" spans="1:5">
      <c r="A16" s="5" t="s">
        <v>18</v>
      </c>
      <c r="B16" s="1">
        <v>3408281</v>
      </c>
      <c r="C16" s="2">
        <v>29827</v>
      </c>
      <c r="D16" s="5">
        <v>56.6</v>
      </c>
      <c r="E16" s="5">
        <v>865</v>
      </c>
    </row>
    <row r="17" spans="1:5">
      <c r="A17" s="5" t="s">
        <v>19</v>
      </c>
      <c r="B17" s="8">
        <v>1693198</v>
      </c>
      <c r="C17" s="9">
        <v>22892</v>
      </c>
      <c r="D17" s="7">
        <v>68.7</v>
      </c>
      <c r="E17" s="7">
        <v>525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8"/>
  <sheetViews>
    <sheetView workbookViewId="0">
      <selection sqref="A1:C16"/>
    </sheetView>
  </sheetViews>
  <sheetFormatPr defaultRowHeight="13.8"/>
  <sheetData>
    <row r="1" spans="1:4">
      <c r="A1" s="24">
        <v>-112.55021859861836</v>
      </c>
      <c r="B1">
        <f>(A1-$A$17)/$A$18</f>
        <v>-1.8742570025381784</v>
      </c>
      <c r="C1">
        <f>NORMSINV((3*D1-1)/(3*16+1))</f>
        <v>-1.7412906000251955</v>
      </c>
      <c r="D1">
        <v>1</v>
      </c>
    </row>
    <row r="2" spans="1:4">
      <c r="A2" s="24">
        <v>-70.053729002185264</v>
      </c>
      <c r="B2">
        <f t="shared" ref="B2:B16" si="0">(A2-$A$17)/$A$18</f>
        <v>-1.1665787394380893</v>
      </c>
      <c r="C2">
        <f t="shared" ref="C2:C16" si="1">NORMSINV((3*D2-1)/(3*16+1))</f>
        <v>-1.2700084150701358</v>
      </c>
      <c r="D2">
        <v>2</v>
      </c>
    </row>
    <row r="3" spans="1:4">
      <c r="A3" s="24">
        <v>-47.578625230138186</v>
      </c>
      <c r="B3">
        <f t="shared" si="0"/>
        <v>-0.79230918090656488</v>
      </c>
      <c r="C3">
        <f t="shared" si="1"/>
        <v>-0.98112599616217633</v>
      </c>
      <c r="D3">
        <v>3</v>
      </c>
    </row>
    <row r="4" spans="1:4">
      <c r="A4" s="24">
        <v>-37.800569913131881</v>
      </c>
      <c r="B4">
        <f t="shared" si="0"/>
        <v>-0.62947885612095211</v>
      </c>
      <c r="C4">
        <f t="shared" si="1"/>
        <v>-0.7571172975708611</v>
      </c>
      <c r="D4">
        <v>4</v>
      </c>
    </row>
    <row r="5" spans="1:4">
      <c r="A5" s="24">
        <v>-30.079450995381421</v>
      </c>
      <c r="B5">
        <f t="shared" si="0"/>
        <v>-0.50090192949025214</v>
      </c>
      <c r="C5">
        <f t="shared" si="1"/>
        <v>-0.56594882193286322</v>
      </c>
      <c r="D5">
        <v>5</v>
      </c>
    </row>
    <row r="6" spans="1:4">
      <c r="A6" s="24">
        <v>-25.964424362397381</v>
      </c>
      <c r="B6">
        <f t="shared" si="0"/>
        <v>-0.4323759188033558</v>
      </c>
      <c r="C6">
        <f t="shared" si="1"/>
        <v>-0.39359841579692401</v>
      </c>
      <c r="D6">
        <v>6</v>
      </c>
    </row>
    <row r="7" spans="1:4">
      <c r="A7" s="24">
        <v>-9.8824140665109894</v>
      </c>
      <c r="B7">
        <f t="shared" si="0"/>
        <v>-0.16456817229466827</v>
      </c>
      <c r="C7">
        <f t="shared" si="1"/>
        <v>-0.23227229348262612</v>
      </c>
      <c r="D7">
        <v>7</v>
      </c>
    </row>
    <row r="8" spans="1:4">
      <c r="A8" s="24">
        <v>-7.2593165493331071</v>
      </c>
      <c r="B8">
        <f t="shared" si="0"/>
        <v>-0.12088670324800124</v>
      </c>
      <c r="C8">
        <f t="shared" si="1"/>
        <v>-7.6808975769408122E-2</v>
      </c>
      <c r="D8">
        <v>8</v>
      </c>
    </row>
    <row r="9" spans="1:4">
      <c r="A9" s="24">
        <v>-1.0390554086728798</v>
      </c>
      <c r="B9">
        <f t="shared" si="0"/>
        <v>-1.7303003938849808E-2</v>
      </c>
      <c r="C9">
        <f t="shared" si="1"/>
        <v>7.6808975769408122E-2</v>
      </c>
      <c r="D9">
        <v>9</v>
      </c>
    </row>
    <row r="10" spans="1:4">
      <c r="A10" s="24">
        <v>8.279833893439843</v>
      </c>
      <c r="B10">
        <f t="shared" si="0"/>
        <v>0.13788099968046699</v>
      </c>
      <c r="C10">
        <f t="shared" si="1"/>
        <v>0.23227229348262579</v>
      </c>
      <c r="D10">
        <v>10</v>
      </c>
    </row>
    <row r="11" spans="1:4">
      <c r="A11" s="24">
        <v>12.658901940570445</v>
      </c>
      <c r="B11">
        <f t="shared" si="0"/>
        <v>0.21080399400352262</v>
      </c>
      <c r="C11">
        <f t="shared" si="1"/>
        <v>0.39359841579692367</v>
      </c>
      <c r="D11">
        <v>11</v>
      </c>
    </row>
    <row r="12" spans="1:4">
      <c r="A12" s="24">
        <v>14.725364303282106</v>
      </c>
      <c r="B12">
        <f t="shared" si="0"/>
        <v>0.24521602449105351</v>
      </c>
      <c r="C12">
        <f t="shared" si="1"/>
        <v>0.56594882193286322</v>
      </c>
      <c r="D12">
        <v>12</v>
      </c>
    </row>
    <row r="13" spans="1:4">
      <c r="A13" s="24">
        <v>17.376473364575645</v>
      </c>
      <c r="B13">
        <f t="shared" si="0"/>
        <v>0.28936395938171777</v>
      </c>
      <c r="C13">
        <f t="shared" si="1"/>
        <v>0.75711729757086088</v>
      </c>
      <c r="D13">
        <v>13</v>
      </c>
    </row>
    <row r="14" spans="1:4">
      <c r="A14" s="24">
        <v>65.654663643956326</v>
      </c>
      <c r="B14">
        <f t="shared" si="0"/>
        <v>1.0933227373179395</v>
      </c>
      <c r="C14">
        <f t="shared" si="1"/>
        <v>0.98112599616217633</v>
      </c>
      <c r="D14">
        <v>14</v>
      </c>
    </row>
    <row r="15" spans="1:4">
      <c r="A15" s="24">
        <v>88.778237116249556</v>
      </c>
      <c r="B15">
        <f t="shared" si="0"/>
        <v>1.4783910210030293</v>
      </c>
      <c r="C15">
        <f t="shared" si="1"/>
        <v>1.2700084150701358</v>
      </c>
      <c r="D15">
        <v>15</v>
      </c>
    </row>
    <row r="16" spans="1:4" ht="14.4" thickBot="1">
      <c r="A16" s="25">
        <v>134.73432986429543</v>
      </c>
      <c r="B16">
        <f t="shared" si="0"/>
        <v>2.2436807709011815</v>
      </c>
      <c r="C16">
        <f t="shared" si="1"/>
        <v>1.7412906000251933</v>
      </c>
      <c r="D16">
        <v>16</v>
      </c>
    </row>
    <row r="17" spans="1:1">
      <c r="A17" s="26">
        <f>AVERAGE(A1:A16)</f>
        <v>-7.1054273576010019E-15</v>
      </c>
    </row>
    <row r="18" spans="1:1">
      <c r="A18">
        <f>STDEV(A1:A16)</f>
        <v>60.05057921416288</v>
      </c>
    </row>
  </sheetData>
  <sortState ref="A1:A16">
    <sortCondition ref="A1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6"/>
  <sheetViews>
    <sheetView workbookViewId="0">
      <selection activeCell="P15" sqref="P15:P16"/>
    </sheetView>
  </sheetViews>
  <sheetFormatPr defaultRowHeight="13.8"/>
  <sheetData>
    <row r="1" spans="1:2">
      <c r="A1" s="11">
        <v>887.22176288375044</v>
      </c>
      <c r="B1" s="24">
        <v>88.778237116249556</v>
      </c>
    </row>
    <row r="2" spans="1:2">
      <c r="A2" s="11">
        <v>545.07945099538142</v>
      </c>
      <c r="B2" s="24">
        <v>-30.079450995381421</v>
      </c>
    </row>
    <row r="3" spans="1:2">
      <c r="A3" s="11">
        <v>421.57862523013819</v>
      </c>
      <c r="B3" s="24">
        <v>-47.578625230138186</v>
      </c>
    </row>
    <row r="4" spans="1:2">
      <c r="A4" s="11">
        <v>254.34109805942956</v>
      </c>
      <c r="B4" s="24">
        <v>12.658901940570445</v>
      </c>
    </row>
    <row r="5" spans="1:2">
      <c r="A5" s="11">
        <v>721.96442436239738</v>
      </c>
      <c r="B5" s="24">
        <v>-25.964424362397381</v>
      </c>
    </row>
    <row r="6" spans="1:2">
      <c r="A6" s="11">
        <v>795.05372900218526</v>
      </c>
      <c r="B6" s="24">
        <v>-70.053729002185264</v>
      </c>
    </row>
    <row r="7" spans="1:2">
      <c r="A7" s="11">
        <v>1534.2656701357046</v>
      </c>
      <c r="B7" s="24">
        <v>134.73432986429543</v>
      </c>
    </row>
    <row r="8" spans="1:2">
      <c r="A8" s="11">
        <v>277.25931654933311</v>
      </c>
      <c r="B8" s="24">
        <v>-7.2593165493331071</v>
      </c>
    </row>
    <row r="9" spans="1:2">
      <c r="A9" s="11">
        <v>342.72016610656016</v>
      </c>
      <c r="B9" s="24">
        <v>8.279833893439843</v>
      </c>
    </row>
    <row r="10" spans="1:2">
      <c r="A10" s="11">
        <v>263.03905540867288</v>
      </c>
      <c r="B10" s="24">
        <v>-1.0390554086728798</v>
      </c>
    </row>
    <row r="11" spans="1:2">
      <c r="A11" s="11">
        <v>645.62352663542435</v>
      </c>
      <c r="B11" s="24">
        <v>17.376473364575645</v>
      </c>
    </row>
    <row r="12" spans="1:2">
      <c r="A12" s="11">
        <v>1500.5502185986184</v>
      </c>
      <c r="B12" s="24">
        <v>-112.55021859861836</v>
      </c>
    </row>
    <row r="13" spans="1:2">
      <c r="A13" s="11">
        <v>141.34533635604367</v>
      </c>
      <c r="B13" s="24">
        <v>65.654663643956326</v>
      </c>
    </row>
    <row r="14" spans="1:2">
      <c r="A14" s="11">
        <v>339.88241406651099</v>
      </c>
      <c r="B14" s="24">
        <v>-9.8824140665109894</v>
      </c>
    </row>
    <row r="15" spans="1:2">
      <c r="A15" s="11">
        <v>902.80056991313188</v>
      </c>
      <c r="B15" s="24">
        <v>-37.800569913131881</v>
      </c>
    </row>
    <row r="16" spans="1:2" ht="14.4" thickBot="1">
      <c r="A16" s="12">
        <v>510.27463569671789</v>
      </c>
      <c r="B16" s="25">
        <v>14.725364303282106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17"/>
  <sheetViews>
    <sheetView workbookViewId="0">
      <selection activeCell="B20" sqref="B20"/>
    </sheetView>
  </sheetViews>
  <sheetFormatPr defaultRowHeight="16.2" customHeight="1"/>
  <cols>
    <col min="1" max="1" width="18" customWidth="1"/>
    <col min="3" max="3" width="12.3984375" customWidth="1"/>
  </cols>
  <sheetData>
    <row r="1" spans="1:3" ht="16.2" customHeight="1">
      <c r="A1" s="3" t="s">
        <v>20</v>
      </c>
      <c r="B1" s="6" t="s">
        <v>3</v>
      </c>
      <c r="C1" t="s">
        <v>55</v>
      </c>
    </row>
    <row r="2" spans="1:3" ht="16.2" customHeight="1">
      <c r="A2" s="4" t="s">
        <v>4</v>
      </c>
      <c r="B2" s="4">
        <v>976</v>
      </c>
      <c r="C2" s="24">
        <v>887.22176288375044</v>
      </c>
    </row>
    <row r="3" spans="1:3" ht="16.2" customHeight="1">
      <c r="A3" s="4" t="s">
        <v>5</v>
      </c>
      <c r="B3" s="10">
        <v>515</v>
      </c>
      <c r="C3" s="24">
        <v>545.07945099538142</v>
      </c>
    </row>
    <row r="4" spans="1:3" ht="16.2" customHeight="1">
      <c r="A4" s="4" t="s">
        <v>6</v>
      </c>
      <c r="B4" s="4">
        <v>374</v>
      </c>
      <c r="C4" s="24">
        <v>421.57862523013819</v>
      </c>
    </row>
    <row r="5" spans="1:3" ht="16.2" customHeight="1">
      <c r="A5" s="4" t="s">
        <v>7</v>
      </c>
      <c r="B5" s="4">
        <v>267</v>
      </c>
      <c r="C5" s="24">
        <v>254.34109805942956</v>
      </c>
    </row>
    <row r="6" spans="1:3" ht="16.2" customHeight="1">
      <c r="A6" s="4" t="s">
        <v>8</v>
      </c>
      <c r="B6" s="4">
        <v>696</v>
      </c>
      <c r="C6" s="24">
        <v>721.96442436239738</v>
      </c>
    </row>
    <row r="7" spans="1:3" ht="16.2" customHeight="1">
      <c r="A7" s="4" t="s">
        <v>9</v>
      </c>
      <c r="B7" s="4">
        <v>725</v>
      </c>
      <c r="C7" s="24">
        <v>795.05372900218526</v>
      </c>
    </row>
    <row r="8" spans="1:3" ht="16.2" customHeight="1">
      <c r="A8" s="4" t="s">
        <v>10</v>
      </c>
      <c r="B8" s="4">
        <v>1669</v>
      </c>
      <c r="C8" s="24">
        <v>1534.2656701357046</v>
      </c>
    </row>
    <row r="9" spans="1:3" ht="16.2" customHeight="1">
      <c r="A9" s="5" t="s">
        <v>11</v>
      </c>
      <c r="B9" s="5">
        <v>270</v>
      </c>
      <c r="C9" s="24">
        <v>277.25931654933311</v>
      </c>
    </row>
    <row r="10" spans="1:3" ht="16.2" customHeight="1">
      <c r="A10" s="5" t="s">
        <v>12</v>
      </c>
      <c r="B10" s="5">
        <v>351</v>
      </c>
      <c r="C10" s="24">
        <v>342.72016610656016</v>
      </c>
    </row>
    <row r="11" spans="1:3" ht="16.2" customHeight="1">
      <c r="A11" s="5" t="s">
        <v>13</v>
      </c>
      <c r="B11" s="5">
        <v>262</v>
      </c>
      <c r="C11" s="24">
        <v>263.03905540867288</v>
      </c>
    </row>
    <row r="12" spans="1:3" ht="16.2" customHeight="1">
      <c r="A12" s="5" t="s">
        <v>14</v>
      </c>
      <c r="B12" s="5">
        <v>663</v>
      </c>
      <c r="C12" s="24">
        <v>645.62352663542435</v>
      </c>
    </row>
    <row r="13" spans="1:3" ht="16.2" customHeight="1">
      <c r="A13" s="5" t="s">
        <v>15</v>
      </c>
      <c r="B13" s="5">
        <v>1388</v>
      </c>
      <c r="C13" s="24">
        <v>1500.5502185986184</v>
      </c>
    </row>
    <row r="14" spans="1:3" ht="16.2" customHeight="1">
      <c r="A14" s="5" t="s">
        <v>16</v>
      </c>
      <c r="B14" s="5">
        <v>207</v>
      </c>
      <c r="C14" s="24">
        <v>141.34533635604367</v>
      </c>
    </row>
    <row r="15" spans="1:3" ht="16.2" customHeight="1">
      <c r="A15" s="7" t="s">
        <v>17</v>
      </c>
      <c r="B15" s="7">
        <v>330</v>
      </c>
      <c r="C15" s="24">
        <v>339.88241406651099</v>
      </c>
    </row>
    <row r="16" spans="1:3" ht="16.2" customHeight="1">
      <c r="A16" s="5" t="s">
        <v>18</v>
      </c>
      <c r="B16" s="5">
        <v>865</v>
      </c>
      <c r="C16" s="24">
        <v>902.80056991313188</v>
      </c>
    </row>
    <row r="17" spans="1:3" ht="16.2" customHeight="1" thickBot="1">
      <c r="A17" s="5" t="s">
        <v>19</v>
      </c>
      <c r="B17" s="7">
        <v>525</v>
      </c>
      <c r="C17" s="25">
        <v>510.27463569671789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41"/>
  <sheetViews>
    <sheetView topLeftCell="A6" workbookViewId="0">
      <selection activeCell="B26" sqref="B26:B41"/>
    </sheetView>
  </sheetViews>
  <sheetFormatPr defaultRowHeight="13.8"/>
  <cols>
    <col min="1" max="1" width="16" customWidth="1"/>
    <col min="2" max="2" width="14.3984375" customWidth="1"/>
    <col min="3" max="3" width="14" customWidth="1"/>
  </cols>
  <sheetData>
    <row r="1" spans="1:9">
      <c r="A1" t="s">
        <v>21</v>
      </c>
    </row>
    <row r="2" spans="1:9" ht="14.4" thickBot="1"/>
    <row r="3" spans="1:9" ht="14.4">
      <c r="A3" s="14" t="s">
        <v>22</v>
      </c>
      <c r="B3" s="14"/>
    </row>
    <row r="4" spans="1:9">
      <c r="A4" s="11" t="s">
        <v>23</v>
      </c>
      <c r="B4" s="24">
        <v>0.98984492123399581</v>
      </c>
    </row>
    <row r="5" spans="1:9">
      <c r="A5" s="11" t="s">
        <v>24</v>
      </c>
      <c r="B5" s="24">
        <v>0.97979296809273531</v>
      </c>
    </row>
    <row r="6" spans="1:9">
      <c r="A6" s="11" t="s">
        <v>25</v>
      </c>
      <c r="B6" s="24">
        <v>0.9766841939531562</v>
      </c>
    </row>
    <row r="7" spans="1:9">
      <c r="A7" s="11" t="s">
        <v>26</v>
      </c>
      <c r="B7" s="27">
        <v>64.504669454917902</v>
      </c>
    </row>
    <row r="8" spans="1:9" ht="14.4" thickBot="1">
      <c r="A8" s="12" t="s">
        <v>27</v>
      </c>
      <c r="B8" s="12">
        <v>16</v>
      </c>
    </row>
    <row r="10" spans="1:9" ht="14.4" thickBot="1">
      <c r="A10" t="s">
        <v>28</v>
      </c>
    </row>
    <row r="11" spans="1:9" ht="14.4">
      <c r="A11" s="13"/>
      <c r="B11" s="13" t="s">
        <v>33</v>
      </c>
      <c r="C11" s="13" t="s">
        <v>34</v>
      </c>
      <c r="D11" s="13" t="s">
        <v>35</v>
      </c>
      <c r="E11" s="13" t="s">
        <v>36</v>
      </c>
      <c r="F11" s="13" t="s">
        <v>37</v>
      </c>
    </row>
    <row r="12" spans="1:9">
      <c r="A12" s="11" t="s">
        <v>29</v>
      </c>
      <c r="B12" s="11">
        <v>2</v>
      </c>
      <c r="C12" s="11">
        <v>2622753.3565406534</v>
      </c>
      <c r="D12" s="11">
        <v>1311376.6782703267</v>
      </c>
      <c r="E12" s="11">
        <v>315.17020024663424</v>
      </c>
      <c r="F12" s="11">
        <v>9.6775723534757645E-12</v>
      </c>
    </row>
    <row r="13" spans="1:9">
      <c r="A13" s="11" t="s">
        <v>30</v>
      </c>
      <c r="B13" s="11">
        <v>13</v>
      </c>
      <c r="C13" s="11">
        <v>54091.080959346837</v>
      </c>
      <c r="D13" s="11">
        <v>4160.8523814882183</v>
      </c>
      <c r="E13" s="11"/>
      <c r="F13" s="11"/>
    </row>
    <row r="14" spans="1:9" ht="14.4" thickBot="1">
      <c r="A14" s="12" t="s">
        <v>31</v>
      </c>
      <c r="B14" s="12">
        <v>15</v>
      </c>
      <c r="C14" s="12">
        <v>2676844.4375</v>
      </c>
      <c r="D14" s="12"/>
      <c r="E14" s="12"/>
      <c r="F14" s="12"/>
    </row>
    <row r="15" spans="1:9" ht="14.4" thickBot="1"/>
    <row r="16" spans="1:9" ht="14.4">
      <c r="A16" s="22"/>
      <c r="B16" s="22" t="s">
        <v>38</v>
      </c>
      <c r="C16" s="22" t="s">
        <v>26</v>
      </c>
      <c r="D16" s="22" t="s">
        <v>39</v>
      </c>
      <c r="E16" s="22" t="s">
        <v>40</v>
      </c>
      <c r="F16" s="13" t="s">
        <v>41</v>
      </c>
      <c r="G16" s="13" t="s">
        <v>42</v>
      </c>
      <c r="H16" s="13" t="s">
        <v>43</v>
      </c>
      <c r="I16" s="13" t="s">
        <v>44</v>
      </c>
    </row>
    <row r="17" spans="1:9">
      <c r="A17" s="15" t="s">
        <v>32</v>
      </c>
      <c r="B17" s="21">
        <v>-712.08598787743506</v>
      </c>
      <c r="C17" s="21">
        <v>99.865004787830486</v>
      </c>
      <c r="D17" s="19">
        <v>-7.1304856930644194</v>
      </c>
      <c r="E17" s="17">
        <v>7.6961927168970913E-6</v>
      </c>
      <c r="F17" s="11">
        <v>-927.83121367771389</v>
      </c>
      <c r="G17" s="11">
        <v>-496.34076207715623</v>
      </c>
      <c r="H17" s="11">
        <v>-927.83121367771389</v>
      </c>
      <c r="I17" s="11">
        <v>-496.34076207715623</v>
      </c>
    </row>
    <row r="18" spans="1:9">
      <c r="A18" s="15" t="s">
        <v>45</v>
      </c>
      <c r="B18" s="17">
        <v>3.0190093591393817E-4</v>
      </c>
      <c r="C18" s="21">
        <v>1.3894301481660736E-5</v>
      </c>
      <c r="D18" s="19">
        <v>21.728399683310531</v>
      </c>
      <c r="E18" s="17">
        <v>1.3314400138537066E-11</v>
      </c>
      <c r="F18" s="11">
        <v>2.7188412254806795E-4</v>
      </c>
      <c r="G18" s="11">
        <v>3.3191774927980838E-4</v>
      </c>
      <c r="H18" s="11">
        <v>2.7188412254806795E-4</v>
      </c>
      <c r="I18" s="11">
        <v>3.3191774927980838E-4</v>
      </c>
    </row>
    <row r="19" spans="1:9" ht="14.4" thickBot="1">
      <c r="A19" s="16" t="s">
        <v>46</v>
      </c>
      <c r="B19" s="20">
        <v>10.352002368071973</v>
      </c>
      <c r="C19" s="23">
        <v>1.7035295690009864</v>
      </c>
      <c r="D19" s="20">
        <v>6.076796409317847</v>
      </c>
      <c r="E19" s="18">
        <v>3.9248702261243848E-5</v>
      </c>
      <c r="F19" s="12">
        <v>6.6717504890237844</v>
      </c>
      <c r="G19" s="12">
        <v>14.032254247120163</v>
      </c>
      <c r="H19" s="12">
        <v>6.6717504890237844</v>
      </c>
      <c r="I19" s="12">
        <v>14.032254247120163</v>
      </c>
    </row>
    <row r="23" spans="1:9">
      <c r="A23" t="s">
        <v>47</v>
      </c>
      <c r="F23" t="s">
        <v>52</v>
      </c>
    </row>
    <row r="24" spans="1:9" ht="14.4" thickBot="1"/>
    <row r="25" spans="1:9" ht="14.4">
      <c r="A25" s="13" t="s">
        <v>48</v>
      </c>
      <c r="B25" s="13" t="s">
        <v>49</v>
      </c>
      <c r="C25" s="13" t="s">
        <v>50</v>
      </c>
      <c r="D25" s="13" t="s">
        <v>51</v>
      </c>
      <c r="F25" s="13" t="s">
        <v>53</v>
      </c>
      <c r="G25" s="13" t="s">
        <v>54</v>
      </c>
    </row>
    <row r="26" spans="1:9">
      <c r="A26" s="11">
        <v>1</v>
      </c>
      <c r="B26" s="11">
        <v>887.22176288375044</v>
      </c>
      <c r="C26" s="24">
        <v>88.778237116249556</v>
      </c>
      <c r="D26" s="11">
        <v>1.4783910210030293</v>
      </c>
      <c r="F26" s="11">
        <v>3.125</v>
      </c>
      <c r="G26" s="11">
        <v>207</v>
      </c>
    </row>
    <row r="27" spans="1:9">
      <c r="A27" s="11">
        <v>2</v>
      </c>
      <c r="B27" s="11">
        <v>545.07945099538142</v>
      </c>
      <c r="C27" s="24">
        <v>-30.079450995381421</v>
      </c>
      <c r="D27" s="11">
        <v>-0.50090192949025225</v>
      </c>
      <c r="F27" s="11">
        <v>9.375</v>
      </c>
      <c r="G27" s="11">
        <v>262</v>
      </c>
    </row>
    <row r="28" spans="1:9">
      <c r="A28" s="11">
        <v>3</v>
      </c>
      <c r="B28" s="11">
        <v>421.57862523013819</v>
      </c>
      <c r="C28" s="24">
        <v>-47.578625230138186</v>
      </c>
      <c r="D28" s="11">
        <v>-0.79230918090656499</v>
      </c>
      <c r="F28" s="11">
        <v>15.625</v>
      </c>
      <c r="G28" s="11">
        <v>267</v>
      </c>
    </row>
    <row r="29" spans="1:9">
      <c r="A29" s="11">
        <v>4</v>
      </c>
      <c r="B29" s="11">
        <v>254.34109805942956</v>
      </c>
      <c r="C29" s="24">
        <v>12.658901940570445</v>
      </c>
      <c r="D29" s="11">
        <v>0.21080399400352251</v>
      </c>
      <c r="F29" s="11">
        <v>21.875</v>
      </c>
      <c r="G29" s="11">
        <v>270</v>
      </c>
    </row>
    <row r="30" spans="1:9">
      <c r="A30" s="11">
        <v>5</v>
      </c>
      <c r="B30" s="11">
        <v>721.96442436239738</v>
      </c>
      <c r="C30" s="24">
        <v>-25.964424362397381</v>
      </c>
      <c r="D30" s="11">
        <v>-0.43237591880335591</v>
      </c>
      <c r="F30" s="11">
        <v>28.125</v>
      </c>
      <c r="G30" s="11">
        <v>330</v>
      </c>
    </row>
    <row r="31" spans="1:9">
      <c r="A31" s="11">
        <v>6</v>
      </c>
      <c r="B31" s="11">
        <v>795.05372900218526</v>
      </c>
      <c r="C31" s="24">
        <v>-70.053729002185264</v>
      </c>
      <c r="D31" s="11">
        <v>-1.1665787394380893</v>
      </c>
      <c r="F31" s="11">
        <v>34.375</v>
      </c>
      <c r="G31" s="11">
        <v>351</v>
      </c>
    </row>
    <row r="32" spans="1:9">
      <c r="A32" s="11">
        <v>7</v>
      </c>
      <c r="B32" s="11">
        <v>1534.2656701357046</v>
      </c>
      <c r="C32" s="24">
        <v>134.73432986429543</v>
      </c>
      <c r="D32" s="11">
        <v>2.2436807709011815</v>
      </c>
      <c r="F32" s="11">
        <v>40.625</v>
      </c>
      <c r="G32" s="11">
        <v>374</v>
      </c>
    </row>
    <row r="33" spans="1:7">
      <c r="A33" s="11">
        <v>8</v>
      </c>
      <c r="B33" s="11">
        <v>277.25931654933311</v>
      </c>
      <c r="C33" s="24">
        <v>-7.2593165493331071</v>
      </c>
      <c r="D33" s="11">
        <v>-0.12088670324800137</v>
      </c>
      <c r="F33" s="11">
        <v>46.875</v>
      </c>
      <c r="G33" s="11">
        <v>515</v>
      </c>
    </row>
    <row r="34" spans="1:7">
      <c r="A34" s="11">
        <v>9</v>
      </c>
      <c r="B34" s="11">
        <v>342.72016610656016</v>
      </c>
      <c r="C34" s="24">
        <v>8.279833893439843</v>
      </c>
      <c r="D34" s="11">
        <v>0.13788099968046688</v>
      </c>
      <c r="F34" s="11">
        <v>53.125</v>
      </c>
      <c r="G34" s="11">
        <v>525</v>
      </c>
    </row>
    <row r="35" spans="1:7">
      <c r="A35" s="11">
        <v>10</v>
      </c>
      <c r="B35" s="11">
        <v>263.03905540867288</v>
      </c>
      <c r="C35" s="24">
        <v>-1.0390554086728798</v>
      </c>
      <c r="D35" s="11">
        <v>-1.7303003938849926E-2</v>
      </c>
      <c r="F35" s="11">
        <v>59.375</v>
      </c>
      <c r="G35" s="11">
        <v>663</v>
      </c>
    </row>
    <row r="36" spans="1:7">
      <c r="A36" s="11">
        <v>11</v>
      </c>
      <c r="B36" s="11">
        <v>645.62352663542435</v>
      </c>
      <c r="C36" s="24">
        <v>17.376473364575645</v>
      </c>
      <c r="D36" s="11">
        <v>0.28936395938171766</v>
      </c>
      <c r="F36" s="11">
        <v>65.625</v>
      </c>
      <c r="G36" s="11">
        <v>696</v>
      </c>
    </row>
    <row r="37" spans="1:7">
      <c r="A37" s="11">
        <v>12</v>
      </c>
      <c r="B37" s="11">
        <v>1500.5502185986184</v>
      </c>
      <c r="C37" s="24">
        <v>-112.55021859861836</v>
      </c>
      <c r="D37" s="11">
        <v>-1.8742570025381784</v>
      </c>
      <c r="F37" s="11">
        <v>71.875</v>
      </c>
      <c r="G37" s="11">
        <v>725</v>
      </c>
    </row>
    <row r="38" spans="1:7">
      <c r="A38" s="11">
        <v>13</v>
      </c>
      <c r="B38" s="11">
        <v>141.34533635604367</v>
      </c>
      <c r="C38" s="24">
        <v>65.654663643956326</v>
      </c>
      <c r="D38" s="11">
        <v>1.0933227373179395</v>
      </c>
      <c r="F38" s="11">
        <v>78.125</v>
      </c>
      <c r="G38" s="11">
        <v>865</v>
      </c>
    </row>
    <row r="39" spans="1:7">
      <c r="A39" s="11">
        <v>14</v>
      </c>
      <c r="B39" s="11">
        <v>339.88241406651099</v>
      </c>
      <c r="C39" s="24">
        <v>-9.8824140665109894</v>
      </c>
      <c r="D39" s="11">
        <v>-0.16456817229466839</v>
      </c>
      <c r="F39" s="11">
        <v>84.375</v>
      </c>
      <c r="G39" s="11">
        <v>976</v>
      </c>
    </row>
    <row r="40" spans="1:7">
      <c r="A40" s="11">
        <v>15</v>
      </c>
      <c r="B40" s="11">
        <v>902.80056991313188</v>
      </c>
      <c r="C40" s="24">
        <v>-37.800569913131881</v>
      </c>
      <c r="D40" s="11">
        <v>-0.62947885612095222</v>
      </c>
      <c r="F40" s="11">
        <v>90.625</v>
      </c>
      <c r="G40" s="11">
        <v>1388</v>
      </c>
    </row>
    <row r="41" spans="1:7" ht="14.4" thickBot="1">
      <c r="A41" s="12">
        <v>16</v>
      </c>
      <c r="B41" s="12">
        <v>510.27463569671789</v>
      </c>
      <c r="C41" s="25">
        <v>14.725364303282106</v>
      </c>
      <c r="D41" s="12">
        <v>0.24521602449105337</v>
      </c>
      <c r="F41" s="12">
        <v>96.875</v>
      </c>
      <c r="G41" s="12">
        <v>1669</v>
      </c>
    </row>
  </sheetData>
  <sortState ref="G26:G41">
    <sortCondition ref="G26"/>
  </sortState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B16"/>
  <sheetViews>
    <sheetView workbookViewId="0">
      <selection activeCell="O14" sqref="O14"/>
    </sheetView>
  </sheetViews>
  <sheetFormatPr defaultRowHeight="13.8"/>
  <sheetData>
    <row r="1" spans="1:2">
      <c r="A1">
        <v>1</v>
      </c>
      <c r="B1" s="24">
        <v>88.778237116249556</v>
      </c>
    </row>
    <row r="2" spans="1:2">
      <c r="A2">
        <v>2</v>
      </c>
      <c r="B2" s="24">
        <v>-30.079450995381421</v>
      </c>
    </row>
    <row r="3" spans="1:2">
      <c r="A3">
        <v>3</v>
      </c>
      <c r="B3" s="24">
        <v>-47.578625230138186</v>
      </c>
    </row>
    <row r="4" spans="1:2">
      <c r="A4">
        <v>4</v>
      </c>
      <c r="B4" s="24">
        <v>12.658901940570445</v>
      </c>
    </row>
    <row r="5" spans="1:2">
      <c r="A5">
        <v>5</v>
      </c>
      <c r="B5" s="24">
        <v>-25.964424362397381</v>
      </c>
    </row>
    <row r="6" spans="1:2">
      <c r="A6">
        <v>6</v>
      </c>
      <c r="B6" s="24">
        <v>-70.053729002185264</v>
      </c>
    </row>
    <row r="7" spans="1:2">
      <c r="A7">
        <v>7</v>
      </c>
      <c r="B7" s="24">
        <v>134.73432986429543</v>
      </c>
    </row>
    <row r="8" spans="1:2">
      <c r="A8">
        <v>8</v>
      </c>
      <c r="B8" s="24">
        <v>-7.2593165493331071</v>
      </c>
    </row>
    <row r="9" spans="1:2">
      <c r="A9">
        <v>9</v>
      </c>
      <c r="B9" s="24">
        <v>8.279833893439843</v>
      </c>
    </row>
    <row r="10" spans="1:2">
      <c r="A10">
        <v>10</v>
      </c>
      <c r="B10" s="24">
        <v>-1.0390554086728798</v>
      </c>
    </row>
    <row r="11" spans="1:2">
      <c r="A11">
        <v>11</v>
      </c>
      <c r="B11" s="24">
        <v>17.376473364575645</v>
      </c>
    </row>
    <row r="12" spans="1:2">
      <c r="A12">
        <v>12</v>
      </c>
      <c r="B12" s="24">
        <v>-112.55021859861836</v>
      </c>
    </row>
    <row r="13" spans="1:2">
      <c r="A13">
        <v>13</v>
      </c>
      <c r="B13" s="24">
        <v>65.654663643956326</v>
      </c>
    </row>
    <row r="14" spans="1:2">
      <c r="A14">
        <v>14</v>
      </c>
      <c r="B14" s="24">
        <v>-9.8824140665109894</v>
      </c>
    </row>
    <row r="15" spans="1:2">
      <c r="A15">
        <v>15</v>
      </c>
      <c r="B15" s="24">
        <v>-37.800569913131881</v>
      </c>
    </row>
    <row r="16" spans="1:2" ht="14.4" thickBot="1">
      <c r="A16">
        <v>16</v>
      </c>
      <c r="B16" s="25">
        <v>14.725364303282106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D17"/>
  <sheetViews>
    <sheetView workbookViewId="0">
      <selection activeCell="C2" sqref="C2:C17"/>
    </sheetView>
  </sheetViews>
  <sheetFormatPr defaultRowHeight="13.8"/>
  <cols>
    <col min="1" max="1" width="18" customWidth="1"/>
    <col min="2" max="2" width="10.796875" customWidth="1"/>
    <col min="3" max="3" width="11.296875" customWidth="1"/>
  </cols>
  <sheetData>
    <row r="1" spans="1:4">
      <c r="A1" s="3" t="s">
        <v>20</v>
      </c>
      <c r="B1" s="6" t="s">
        <v>0</v>
      </c>
      <c r="C1" s="6" t="s">
        <v>2</v>
      </c>
      <c r="D1" s="6" t="s">
        <v>3</v>
      </c>
    </row>
    <row r="2" spans="1:4">
      <c r="A2" s="4" t="s">
        <v>4</v>
      </c>
      <c r="B2" s="1">
        <v>2876627</v>
      </c>
      <c r="C2" s="4">
        <v>70.599999999999994</v>
      </c>
      <c r="D2" s="4">
        <v>976</v>
      </c>
    </row>
    <row r="3" spans="1:4">
      <c r="A3" s="4" t="s">
        <v>5</v>
      </c>
      <c r="B3" s="8">
        <v>2069083</v>
      </c>
      <c r="C3" s="10">
        <v>61.1</v>
      </c>
      <c r="D3" s="10">
        <v>515</v>
      </c>
    </row>
    <row r="4" spans="1:4">
      <c r="A4" s="4" t="s">
        <v>6</v>
      </c>
      <c r="B4" s="1">
        <v>2157202</v>
      </c>
      <c r="C4" s="4">
        <v>46.6</v>
      </c>
      <c r="D4" s="4">
        <v>374</v>
      </c>
    </row>
    <row r="5" spans="1:4">
      <c r="A5" s="4" t="s">
        <v>7</v>
      </c>
      <c r="B5" s="1">
        <v>1010047</v>
      </c>
      <c r="C5" s="4">
        <v>63.9</v>
      </c>
      <c r="D5" s="4">
        <v>267</v>
      </c>
    </row>
    <row r="6" spans="1:4">
      <c r="A6" s="4" t="s">
        <v>8</v>
      </c>
      <c r="B6" s="1">
        <v>2541832</v>
      </c>
      <c r="C6" s="4">
        <v>64.400000000000006</v>
      </c>
      <c r="D6" s="4">
        <v>696</v>
      </c>
    </row>
    <row r="7" spans="1:4">
      <c r="A7" s="4" t="s">
        <v>9</v>
      </c>
      <c r="B7" s="1">
        <v>3298270</v>
      </c>
      <c r="C7" s="4">
        <v>49.4</v>
      </c>
      <c r="D7" s="4">
        <v>725</v>
      </c>
    </row>
    <row r="8" spans="1:4">
      <c r="A8" s="4" t="s">
        <v>10</v>
      </c>
      <c r="B8" s="1">
        <v>5222167</v>
      </c>
      <c r="C8" s="4">
        <v>64.7</v>
      </c>
      <c r="D8" s="4">
        <v>1669</v>
      </c>
    </row>
    <row r="9" spans="1:4">
      <c r="A9" s="5" t="s">
        <v>11</v>
      </c>
      <c r="B9" s="1">
        <v>1031097</v>
      </c>
      <c r="C9" s="5">
        <v>65.5</v>
      </c>
      <c r="D9" s="5">
        <v>270</v>
      </c>
    </row>
    <row r="10" spans="1:4">
      <c r="A10" s="5" t="s">
        <v>12</v>
      </c>
      <c r="B10" s="1">
        <v>2101732</v>
      </c>
      <c r="C10" s="5">
        <v>40.6</v>
      </c>
      <c r="D10" s="5">
        <v>351</v>
      </c>
    </row>
    <row r="11" spans="1:4">
      <c r="A11" s="5" t="s">
        <v>13</v>
      </c>
      <c r="B11" s="1">
        <v>1189731</v>
      </c>
      <c r="C11" s="5">
        <v>59.5</v>
      </c>
      <c r="D11" s="5">
        <v>262</v>
      </c>
    </row>
    <row r="12" spans="1:4">
      <c r="A12" s="5" t="s">
        <v>14</v>
      </c>
      <c r="B12" s="1">
        <v>2210099</v>
      </c>
      <c r="C12" s="5">
        <v>66.7</v>
      </c>
      <c r="D12" s="5">
        <v>663</v>
      </c>
    </row>
    <row r="13" spans="1:4">
      <c r="A13" s="5" t="s">
        <v>15</v>
      </c>
      <c r="B13" s="1">
        <v>4640725</v>
      </c>
      <c r="C13" s="5">
        <v>78.400000000000006</v>
      </c>
      <c r="D13" s="5">
        <v>1388</v>
      </c>
    </row>
    <row r="14" spans="1:4">
      <c r="A14" s="5" t="s">
        <v>16</v>
      </c>
      <c r="B14" s="1">
        <v>1270120</v>
      </c>
      <c r="C14" s="5">
        <v>45.4</v>
      </c>
      <c r="D14" s="5">
        <v>207</v>
      </c>
    </row>
    <row r="15" spans="1:4">
      <c r="A15" s="7" t="s">
        <v>17</v>
      </c>
      <c r="B15" s="8">
        <v>1427118</v>
      </c>
      <c r="C15" s="7">
        <v>60</v>
      </c>
      <c r="D15" s="7">
        <v>330</v>
      </c>
    </row>
    <row r="16" spans="1:4">
      <c r="A16" s="5" t="s">
        <v>18</v>
      </c>
      <c r="B16" s="1">
        <v>3408281</v>
      </c>
      <c r="C16" s="5">
        <v>56.6</v>
      </c>
      <c r="D16" s="5">
        <v>865</v>
      </c>
    </row>
    <row r="17" spans="1:4">
      <c r="A17" s="5" t="s">
        <v>19</v>
      </c>
      <c r="B17" s="8">
        <v>1693198</v>
      </c>
      <c r="C17" s="7">
        <v>68.7</v>
      </c>
      <c r="D17" s="7">
        <v>525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Dane</vt:lpstr>
      <vt:lpstr>Rys.8.21</vt:lpstr>
      <vt:lpstr>Rys.8.20</vt:lpstr>
      <vt:lpstr>Rys.8.22</vt:lpstr>
      <vt:lpstr>Wyniki regresji</vt:lpstr>
      <vt:lpstr>Wykres reszt</vt:lpstr>
      <vt:lpstr>Pomocnicze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GOSIA</dc:creator>
  <cp:lastModifiedBy>GOSIA</cp:lastModifiedBy>
  <dcterms:created xsi:type="dcterms:W3CDTF">2017-08-23T10:07:26Z</dcterms:created>
  <dcterms:modified xsi:type="dcterms:W3CDTF">2017-09-21T15:18:01Z</dcterms:modified>
</cp:coreProperties>
</file>